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earch\Projects\_Grundlagen Der Finanzwirtschaft\_Webpage\excel\"/>
    </mc:Choice>
  </mc:AlternateContent>
  <bookViews>
    <workbookView xWindow="0" yWindow="0" windowWidth="12165" windowHeight="11340"/>
  </bookViews>
  <sheets>
    <sheet name="Konstante Renten" sheetId="4" r:id="rId1"/>
    <sheet name="Steigende bzw. Fallende Renten" sheetId="5" r:id="rId2"/>
    <sheet name="Ewige Renten" sheetId="6" r:id="rId3"/>
  </sheets>
  <definedNames>
    <definedName name="Ann_Laufzeit" localSheetId="2">OFFSET('Ewige Renten'!#REF!,,,'Ewige Renten'!#REF!+1,1)</definedName>
    <definedName name="Ann_Laufzeit" localSheetId="1">OFFSET('Steigende bzw. Fallende Renten'!$H$11,,,'Steigende bzw. Fallende Renten'!$G$4+1,1)</definedName>
    <definedName name="Ann_Laufzeit">OFFSET('Konstante Renten'!$H$10,,,'Konstante Renten'!$G$4+1,1)</definedName>
    <definedName name="RBW_Laufzeit" localSheetId="2">OFFSET('Ewige Renten'!#REF!,,,'Ewige Renten'!#REF!+1,1)</definedName>
    <definedName name="RBW_Laufzeit" localSheetId="1">OFFSET('Steigende bzw. Fallende Renten'!$D$11,,,'Steigende bzw. Fallende Renten'!$C$4+1,1)</definedName>
    <definedName name="RBW_Laufzeit">OFFSET('Konstante Renten'!$D$10,,,'Konstante Renten'!$C$4+1,1)</definedName>
  </definedNames>
  <calcPr calcId="162913"/>
</workbook>
</file>

<file path=xl/calcChain.xml><?xml version="1.0" encoding="utf-8"?>
<calcChain xmlns="http://schemas.openxmlformats.org/spreadsheetml/2006/main">
  <c r="G6" i="6" l="1"/>
  <c r="C6" i="6"/>
  <c r="E12" i="5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G7" i="5"/>
  <c r="C7" i="5"/>
  <c r="I11" i="5"/>
  <c r="I10" i="4"/>
  <c r="E11" i="4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G6" i="4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I176" i="4" s="1"/>
  <c r="I177" i="4" s="1"/>
  <c r="I178" i="4" s="1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C6" i="4"/>
  <c r="E23" i="5" l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E157" i="5" s="1"/>
  <c r="E158" i="5" s="1"/>
  <c r="E159" i="5" s="1"/>
  <c r="E160" i="5" s="1"/>
  <c r="E161" i="5" s="1"/>
  <c r="E162" i="5" s="1"/>
  <c r="E163" i="5" s="1"/>
  <c r="E164" i="5" s="1"/>
  <c r="E165" i="5" s="1"/>
  <c r="E166" i="5" s="1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218" i="5" s="1"/>
  <c r="E219" i="5" s="1"/>
  <c r="E220" i="5" s="1"/>
  <c r="E221" i="5" s="1"/>
  <c r="E222" i="5" s="1"/>
  <c r="E223" i="5" s="1"/>
  <c r="E224" i="5" s="1"/>
  <c r="E225" i="5" s="1"/>
  <c r="E226" i="5" s="1"/>
  <c r="E227" i="5" s="1"/>
  <c r="E228" i="5" s="1"/>
  <c r="E229" i="5" s="1"/>
  <c r="E230" i="5" s="1"/>
  <c r="E231" i="5" s="1"/>
  <c r="E232" i="5" s="1"/>
  <c r="E233" i="5" s="1"/>
  <c r="E234" i="5" s="1"/>
  <c r="E235" i="5" s="1"/>
  <c r="E236" i="5" s="1"/>
  <c r="E237" i="5" s="1"/>
  <c r="E238" i="5" s="1"/>
  <c r="E239" i="5" s="1"/>
  <c r="E240" i="5" s="1"/>
  <c r="E241" i="5" s="1"/>
  <c r="E242" i="5" s="1"/>
  <c r="E243" i="5" s="1"/>
  <c r="E244" i="5" s="1"/>
  <c r="E245" i="5" s="1"/>
  <c r="E246" i="5" s="1"/>
  <c r="E247" i="5" s="1"/>
  <c r="E248" i="5" s="1"/>
  <c r="E249" i="5" s="1"/>
  <c r="E250" i="5" s="1"/>
  <c r="E251" i="5" s="1"/>
  <c r="E252" i="5" s="1"/>
  <c r="E253" i="5" s="1"/>
  <c r="E254" i="5" s="1"/>
  <c r="E255" i="5" s="1"/>
  <c r="E256" i="5" s="1"/>
  <c r="E257" i="5" s="1"/>
  <c r="E258" i="5" s="1"/>
  <c r="E259" i="5" s="1"/>
  <c r="E260" i="5" s="1"/>
  <c r="E261" i="5" s="1"/>
  <c r="I12" i="5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l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I101" i="5" s="1"/>
  <c r="I102" i="5" s="1"/>
  <c r="I103" i="5" s="1"/>
  <c r="I104" i="5" s="1"/>
  <c r="I105" i="5" s="1"/>
  <c r="I106" i="5" s="1"/>
  <c r="I107" i="5" s="1"/>
  <c r="I108" i="5" s="1"/>
  <c r="I109" i="5" s="1"/>
  <c r="I110" i="5" s="1"/>
  <c r="I111" i="5" s="1"/>
  <c r="I112" i="5" s="1"/>
  <c r="I113" i="5" s="1"/>
  <c r="I114" i="5" s="1"/>
  <c r="I115" i="5" s="1"/>
  <c r="I116" i="5" s="1"/>
  <c r="I117" i="5" s="1"/>
  <c r="I118" i="5" s="1"/>
  <c r="I119" i="5" s="1"/>
  <c r="I120" i="5" s="1"/>
  <c r="I121" i="5" s="1"/>
  <c r="I122" i="5" s="1"/>
  <c r="I123" i="5" s="1"/>
  <c r="I124" i="5" s="1"/>
  <c r="I125" i="5" s="1"/>
  <c r="I126" i="5" s="1"/>
  <c r="I127" i="5" s="1"/>
  <c r="I128" i="5" s="1"/>
  <c r="I129" i="5" s="1"/>
  <c r="I130" i="5" s="1"/>
  <c r="I131" i="5" s="1"/>
  <c r="I132" i="5" s="1"/>
  <c r="I133" i="5" s="1"/>
  <c r="I134" i="5" s="1"/>
  <c r="I135" i="5" s="1"/>
  <c r="I136" i="5" s="1"/>
  <c r="I137" i="5" s="1"/>
  <c r="I138" i="5" s="1"/>
  <c r="I139" i="5" s="1"/>
  <c r="I140" i="5" s="1"/>
  <c r="I141" i="5" s="1"/>
  <c r="I142" i="5" s="1"/>
  <c r="I143" i="5" s="1"/>
  <c r="I144" i="5" s="1"/>
  <c r="I145" i="5" s="1"/>
  <c r="I146" i="5" s="1"/>
  <c r="I147" i="5" s="1"/>
  <c r="I148" i="5" s="1"/>
  <c r="I149" i="5" s="1"/>
  <c r="I150" i="5" s="1"/>
  <c r="I151" i="5" s="1"/>
  <c r="I152" i="5" s="1"/>
  <c r="I153" i="5" s="1"/>
  <c r="I154" i="5" s="1"/>
  <c r="I155" i="5" s="1"/>
  <c r="I156" i="5" s="1"/>
  <c r="I157" i="5" s="1"/>
  <c r="I158" i="5" s="1"/>
  <c r="I159" i="5" s="1"/>
  <c r="I160" i="5" s="1"/>
  <c r="I161" i="5" s="1"/>
  <c r="I162" i="5" s="1"/>
  <c r="I163" i="5" s="1"/>
  <c r="I164" i="5" s="1"/>
  <c r="I165" i="5" s="1"/>
  <c r="I166" i="5" s="1"/>
  <c r="I167" i="5" s="1"/>
  <c r="I168" i="5" s="1"/>
  <c r="I169" i="5" s="1"/>
  <c r="I170" i="5" s="1"/>
  <c r="I171" i="5" s="1"/>
  <c r="I172" i="5" s="1"/>
  <c r="I173" i="5" s="1"/>
  <c r="I174" i="5" s="1"/>
  <c r="I175" i="5" s="1"/>
  <c r="I176" i="5" s="1"/>
  <c r="I177" i="5" s="1"/>
  <c r="I178" i="5" s="1"/>
  <c r="I179" i="5" s="1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s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I203" i="5" s="1"/>
  <c r="I204" i="5" s="1"/>
  <c r="I205" i="5" s="1"/>
  <c r="I206" i="5" s="1"/>
  <c r="I207" i="5" s="1"/>
  <c r="I208" i="5" s="1"/>
  <c r="I209" i="5" s="1"/>
  <c r="I210" i="5" s="1"/>
  <c r="I211" i="5" s="1"/>
  <c r="I212" i="5" s="1"/>
  <c r="I213" i="5" s="1"/>
  <c r="I214" i="5" s="1"/>
  <c r="I215" i="5" s="1"/>
  <c r="I216" i="5" s="1"/>
  <c r="I217" i="5" s="1"/>
  <c r="I218" i="5" s="1"/>
  <c r="I219" i="5" s="1"/>
  <c r="I220" i="5" s="1"/>
  <c r="I221" i="5" s="1"/>
  <c r="I222" i="5" s="1"/>
  <c r="I223" i="5" s="1"/>
  <c r="I224" i="5" s="1"/>
  <c r="I225" i="5" s="1"/>
  <c r="I226" i="5" s="1"/>
  <c r="I227" i="5" s="1"/>
  <c r="I228" i="5" s="1"/>
  <c r="I229" i="5" s="1"/>
  <c r="I230" i="5" s="1"/>
  <c r="I231" i="5" s="1"/>
  <c r="I232" i="5" s="1"/>
  <c r="I233" i="5" s="1"/>
  <c r="I234" i="5" s="1"/>
  <c r="I235" i="5" s="1"/>
  <c r="I236" i="5" s="1"/>
  <c r="I237" i="5" s="1"/>
  <c r="I238" i="5" s="1"/>
  <c r="I239" i="5" s="1"/>
  <c r="I240" i="5" s="1"/>
  <c r="I241" i="5" s="1"/>
  <c r="I242" i="5" s="1"/>
  <c r="I243" i="5" s="1"/>
  <c r="I244" i="5" s="1"/>
  <c r="I245" i="5" s="1"/>
  <c r="I246" i="5" s="1"/>
  <c r="I247" i="5" s="1"/>
  <c r="I248" i="5" s="1"/>
  <c r="I249" i="5" s="1"/>
  <c r="I250" i="5" s="1"/>
  <c r="I251" i="5" s="1"/>
  <c r="I252" i="5" s="1"/>
  <c r="I253" i="5" s="1"/>
  <c r="I254" i="5" s="1"/>
  <c r="I255" i="5" s="1"/>
  <c r="I256" i="5" s="1"/>
  <c r="I257" i="5" s="1"/>
  <c r="I258" i="5" s="1"/>
  <c r="I259" i="5" s="1"/>
  <c r="I260" i="5" s="1"/>
  <c r="I261" i="5" s="1"/>
</calcChain>
</file>

<file path=xl/sharedStrings.xml><?xml version="1.0" encoding="utf-8"?>
<sst xmlns="http://schemas.openxmlformats.org/spreadsheetml/2006/main" count="52" uniqueCount="20">
  <si>
    <r>
      <t>Laufzeit</t>
    </r>
    <r>
      <rPr>
        <i/>
        <sz val="11"/>
        <rFont val="Calibri Light"/>
        <family val="2"/>
      </rPr>
      <t xml:space="preserve"> n</t>
    </r>
    <r>
      <rPr>
        <sz val="11"/>
        <rFont val="Calibri Light"/>
        <family val="2"/>
      </rPr>
      <t xml:space="preserve"> </t>
    </r>
  </si>
  <si>
    <t>Formel zur Berechnung:</t>
  </si>
  <si>
    <t>t</t>
  </si>
  <si>
    <t>Kn</t>
  </si>
  <si>
    <r>
      <t>Endwert K</t>
    </r>
    <r>
      <rPr>
        <vertAlign val="subscript"/>
        <sz val="11"/>
        <rFont val="Calibri Light"/>
        <family val="2"/>
      </rPr>
      <t>n</t>
    </r>
  </si>
  <si>
    <t>Rentenbarwert:</t>
  </si>
  <si>
    <r>
      <t>Rentenbarwert K</t>
    </r>
    <r>
      <rPr>
        <b/>
        <vertAlign val="subscript"/>
        <sz val="11"/>
        <color theme="0"/>
        <rFont val="Calibri Light"/>
        <family val="2"/>
      </rPr>
      <t>0</t>
    </r>
  </si>
  <si>
    <t>Annuität:</t>
  </si>
  <si>
    <r>
      <t>Rentenbarwert K</t>
    </r>
    <r>
      <rPr>
        <vertAlign val="subscript"/>
        <sz val="11"/>
        <rFont val="Calibri Light"/>
        <family val="2"/>
      </rPr>
      <t>0</t>
    </r>
  </si>
  <si>
    <r>
      <t xml:space="preserve">Annuität </t>
    </r>
    <r>
      <rPr>
        <b/>
        <i/>
        <sz val="11"/>
        <color theme="0"/>
        <rFont val="Calibri Light"/>
        <family val="2"/>
      </rPr>
      <t>R</t>
    </r>
  </si>
  <si>
    <r>
      <t xml:space="preserve">Rentenzahlung </t>
    </r>
    <r>
      <rPr>
        <i/>
        <sz val="11"/>
        <rFont val="Calibri Light"/>
        <family val="2"/>
      </rPr>
      <t>R</t>
    </r>
  </si>
  <si>
    <r>
      <t xml:space="preserve">Zinssatz </t>
    </r>
    <r>
      <rPr>
        <i/>
        <sz val="11"/>
        <rFont val="Calibri Light"/>
        <family val="2"/>
      </rPr>
      <t xml:space="preserve">r </t>
    </r>
    <r>
      <rPr>
        <sz val="11"/>
        <rFont val="Calibri Light"/>
        <family val="2"/>
      </rPr>
      <t>(effektiv, pro Periode)</t>
    </r>
  </si>
  <si>
    <t>Vermögensentwicklung</t>
  </si>
  <si>
    <r>
      <t xml:space="preserve">Wachstumsrate </t>
    </r>
    <r>
      <rPr>
        <i/>
        <sz val="11"/>
        <rFont val="Calibri Light"/>
        <family val="2"/>
      </rPr>
      <t>g</t>
    </r>
  </si>
  <si>
    <r>
      <t>Erste Rentenzahlung R</t>
    </r>
    <r>
      <rPr>
        <vertAlign val="subscript"/>
        <sz val="11"/>
        <rFont val="Calibri Light"/>
        <family val="2"/>
      </rPr>
      <t>1</t>
    </r>
  </si>
  <si>
    <t>Erste Rentenzahlung</t>
  </si>
  <si>
    <r>
      <t>Erste Rentenzahlung R</t>
    </r>
    <r>
      <rPr>
        <b/>
        <vertAlign val="subscript"/>
        <sz val="11"/>
        <color theme="0"/>
        <rFont val="Calibri Light"/>
        <family val="2"/>
      </rPr>
      <t>1</t>
    </r>
  </si>
  <si>
    <t>Rentenzahlung:</t>
  </si>
  <si>
    <r>
      <t>Rentenzahlung R (bzw. R</t>
    </r>
    <r>
      <rPr>
        <vertAlign val="subscript"/>
        <sz val="11"/>
        <rFont val="Calibri Light"/>
        <family val="2"/>
      </rPr>
      <t>1</t>
    </r>
    <r>
      <rPr>
        <sz val="11"/>
        <rFont val="Calibri Light"/>
        <family val="2"/>
      </rPr>
      <t>)</t>
    </r>
  </si>
  <si>
    <r>
      <t>Rentenzahlung R (bzw. R</t>
    </r>
    <r>
      <rPr>
        <b/>
        <vertAlign val="subscript"/>
        <sz val="11"/>
        <color theme="0"/>
        <rFont val="Calibri Light"/>
        <family val="2"/>
      </rPr>
      <t>1</t>
    </r>
    <r>
      <rPr>
        <b/>
        <sz val="11"/>
        <color theme="0"/>
        <rFont val="Calibri Light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</si>
</sst>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&quot; €&quot;"/>
    <numFmt numFmtId="165" formatCode="0.000%"/>
    <numFmt numFmtId="166" formatCode="0&quot; Perioden&quot;"/>
  </numFmts>
  <fonts count="11" x14ac:knownFonts="1">
    <font>
      <sz val="10"/>
      <name val="Arial"/>
    </font>
    <font>
      <sz val="10"/>
      <name val="Arial"/>
    </font>
    <font>
      <b/>
      <i/>
      <sz val="11"/>
      <name val="Calibri Light"/>
      <family val="2"/>
    </font>
    <font>
      <b/>
      <i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name val="Calibri Light"/>
      <family val="2"/>
    </font>
    <font>
      <vertAlign val="subscript"/>
      <sz val="11"/>
      <name val="Calibri Light"/>
      <family val="2"/>
    </font>
    <font>
      <i/>
      <sz val="11"/>
      <name val="Calibri Light"/>
      <family val="2"/>
    </font>
    <font>
      <b/>
      <sz val="11"/>
      <color theme="0"/>
      <name val="Calibri Light"/>
      <family val="2"/>
    </font>
    <font>
      <b/>
      <vertAlign val="subscript"/>
      <sz val="11"/>
      <color theme="0"/>
      <name val="Calibri Light"/>
      <family val="2"/>
    </font>
    <font>
      <b/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37" fontId="3" fillId="0" borderId="0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3" borderId="3" xfId="0" applyFont="1" applyFill="1" applyBorder="1" applyAlignment="1" applyProtection="1">
      <alignment horizontal="left" vertical="center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37" fontId="4" fillId="0" borderId="0" xfId="1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165" fontId="5" fillId="3" borderId="8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left" vertical="center"/>
    </xf>
    <xf numFmtId="164" fontId="8" fillId="4" borderId="2" xfId="0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center" vertical="center"/>
    </xf>
    <xf numFmtId="37" fontId="4" fillId="0" borderId="0" xfId="1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166" fontId="5" fillId="3" borderId="6" xfId="0" applyNumberFormat="1" applyFont="1" applyFill="1" applyBorder="1" applyAlignment="1" applyProtection="1">
      <alignment horizontal="center" vertical="center"/>
      <protection locked="0"/>
    </xf>
    <xf numFmtId="165" fontId="5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164" fontId="4" fillId="0" borderId="0" xfId="1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6350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xVal>
            <c:numRef>
              <c:f>[0]!RBW_Laufzeit</c:f>
              <c:numCache>
                <c:formatCode>#,##0_);\(#,##0\)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</c:numCache>
            </c:numRef>
          </c:xVal>
          <c:yVal>
            <c:numRef>
              <c:f>'Konstante Renten'!$E$10:$E$260</c:f>
              <c:numCache>
                <c:formatCode>#,##0.00" €"</c:formatCode>
                <c:ptCount val="251"/>
                <c:pt idx="0">
                  <c:v>0</c:v>
                </c:pt>
                <c:pt idx="1">
                  <c:v>36000</c:v>
                </c:pt>
                <c:pt idx="2">
                  <c:v>72540</c:v>
                </c:pt>
                <c:pt idx="3">
                  <c:v>109628.09999999999</c:v>
                </c:pt>
                <c:pt idx="4">
                  <c:v>147272.52149999997</c:v>
                </c:pt>
                <c:pt idx="5">
                  <c:v>185481.60932249995</c:v>
                </c:pt>
                <c:pt idx="6">
                  <c:v>224263.83346233744</c:v>
                </c:pt>
                <c:pt idx="7">
                  <c:v>263627.79096427246</c:v>
                </c:pt>
                <c:pt idx="8">
                  <c:v>303582.20782873651</c:v>
                </c:pt>
                <c:pt idx="9">
                  <c:v>344135.94094616751</c:v>
                </c:pt>
                <c:pt idx="10">
                  <c:v>385297.98006035999</c:v>
                </c:pt>
                <c:pt idx="11">
                  <c:v>427077.44976126536</c:v>
                </c:pt>
                <c:pt idx="12">
                  <c:v>469483.61150768428</c:v>
                </c:pt>
                <c:pt idx="13">
                  <c:v>512525.86568029952</c:v>
                </c:pt>
                <c:pt idx="14">
                  <c:v>556213.75366550405</c:v>
                </c:pt>
                <c:pt idx="15">
                  <c:v>600556.95997048658</c:v>
                </c:pt>
                <c:pt idx="16">
                  <c:v>645565.31437004381</c:v>
                </c:pt>
                <c:pt idx="17">
                  <c:v>691248.79408559436</c:v>
                </c:pt>
                <c:pt idx="18">
                  <c:v>737617.52599687816</c:v>
                </c:pt>
                <c:pt idx="19">
                  <c:v>784681.78888683126</c:v>
                </c:pt>
                <c:pt idx="20">
                  <c:v>832452.01572013367</c:v>
                </c:pt>
                <c:pt idx="21">
                  <c:v>880938.79595593561</c:v>
                </c:pt>
                <c:pt idx="22">
                  <c:v>930152.87789527455</c:v>
                </c:pt>
                <c:pt idx="23">
                  <c:v>980105.1710637036</c:v>
                </c:pt>
                <c:pt idx="24">
                  <c:v>1030806.7486296591</c:v>
                </c:pt>
                <c:pt idx="25">
                  <c:v>1082268.8498591038</c:v>
                </c:pt>
                <c:pt idx="26">
                  <c:v>1134502.8826069902</c:v>
                </c:pt>
                <c:pt idx="27">
                  <c:v>1187520.425846095</c:v>
                </c:pt>
                <c:pt idx="28">
                  <c:v>1241333.2322337863</c:v>
                </c:pt>
                <c:pt idx="29">
                  <c:v>1295953.230717293</c:v>
                </c:pt>
                <c:pt idx="30">
                  <c:v>1351392.5291780522</c:v>
                </c:pt>
                <c:pt idx="31">
                  <c:v>1407663.4171157228</c:v>
                </c:pt>
                <c:pt idx="32">
                  <c:v>1464778.3683724585</c:v>
                </c:pt>
                <c:pt idx="33">
                  <c:v>1522750.0438980453</c:v>
                </c:pt>
                <c:pt idx="34">
                  <c:v>1581591.2945565158</c:v>
                </c:pt>
                <c:pt idx="35">
                  <c:v>1641315.1639748632</c:v>
                </c:pt>
                <c:pt idx="36">
                  <c:v>1701934.891434486</c:v>
                </c:pt>
                <c:pt idx="37">
                  <c:v>1763463.9148060032</c:v>
                </c:pt>
                <c:pt idx="38">
                  <c:v>1825915.8735280931</c:v>
                </c:pt>
                <c:pt idx="39">
                  <c:v>1889304.6116310144</c:v>
                </c:pt>
                <c:pt idx="40">
                  <c:v>1953644.1808054794</c:v>
                </c:pt>
                <c:pt idx="41">
                  <c:v>2018948.8435175614</c:v>
                </c:pt>
                <c:pt idx="42">
                  <c:v>2085233.0761703246</c:v>
                </c:pt>
                <c:pt idx="43">
                  <c:v>2152511.5723128794</c:v>
                </c:pt>
                <c:pt idx="44">
                  <c:v>2220799.2458975725</c:v>
                </c:pt>
                <c:pt idx="45">
                  <c:v>2290111.2345860358</c:v>
                </c:pt>
                <c:pt idx="46">
                  <c:v>2360462.9031048263</c:v>
                </c:pt>
                <c:pt idx="47">
                  <c:v>2431869.8466513986</c:v>
                </c:pt>
                <c:pt idx="48">
                  <c:v>2504347.8943511695</c:v>
                </c:pt>
                <c:pt idx="49">
                  <c:v>2577913.1127664368</c:v>
                </c:pt>
                <c:pt idx="50">
                  <c:v>2652581.8094579331</c:v>
                </c:pt>
                <c:pt idx="51">
                  <c:v>2728370.5365998019</c:v>
                </c:pt>
                <c:pt idx="52">
                  <c:v>2805296.0946487985</c:v>
                </c:pt>
                <c:pt idx="53">
                  <c:v>2883375.5360685303</c:v>
                </c:pt>
                <c:pt idx="54">
                  <c:v>2962626.1691095578</c:v>
                </c:pt>
                <c:pt idx="55">
                  <c:v>3043065.5616462007</c:v>
                </c:pt>
                <c:pt idx="56">
                  <c:v>3124711.5450708936</c:v>
                </c:pt>
                <c:pt idx="57">
                  <c:v>3207582.2182469568</c:v>
                </c:pt>
                <c:pt idx="58">
                  <c:v>3291695.9515206609</c:v>
                </c:pt>
                <c:pt idx="59">
                  <c:v>3377071.3907934707</c:v>
                </c:pt>
                <c:pt idx="60">
                  <c:v>3463727.4616553723</c:v>
                </c:pt>
                <c:pt idx="61">
                  <c:v>3551683.3735802025</c:v>
                </c:pt>
                <c:pt idx="62">
                  <c:v>3640958.6241839053</c:v>
                </c:pt>
                <c:pt idx="63">
                  <c:v>3731573.0035466636</c:v>
                </c:pt>
                <c:pt idx="64">
                  <c:v>3823546.5985998632</c:v>
                </c:pt>
                <c:pt idx="65">
                  <c:v>3916899.797578861</c:v>
                </c:pt>
                <c:pt idx="66">
                  <c:v>4011653.2945425436</c:v>
                </c:pt>
                <c:pt idx="67">
                  <c:v>4107828.0939606815</c:v>
                </c:pt>
                <c:pt idx="68">
                  <c:v>4205445.5153700914</c:v>
                </c:pt>
                <c:pt idx="69">
                  <c:v>4304527.1981006423</c:v>
                </c:pt>
                <c:pt idx="70">
                  <c:v>4405095.1060721511</c:v>
                </c:pt>
                <c:pt idx="71">
                  <c:v>4507171.5326632326</c:v>
                </c:pt>
                <c:pt idx="72">
                  <c:v>4610779.1056531807</c:v>
                </c:pt>
                <c:pt idx="73">
                  <c:v>4715940.7922379784</c:v>
                </c:pt>
                <c:pt idx="74">
                  <c:v>4822679.9041215479</c:v>
                </c:pt>
                <c:pt idx="75">
                  <c:v>4931020.1026833709</c:v>
                </c:pt>
                <c:pt idx="76">
                  <c:v>5040985.4042236209</c:v>
                </c:pt>
                <c:pt idx="77">
                  <c:v>5152600.1852869745</c:v>
                </c:pt>
                <c:pt idx="78">
                  <c:v>5265889.1880662786</c:v>
                </c:pt>
                <c:pt idx="79">
                  <c:v>5380877.5258872723</c:v>
                </c:pt>
                <c:pt idx="80">
                  <c:v>5497590.6887755813</c:v>
                </c:pt>
                <c:pt idx="81">
                  <c:v>5616054.5491072144</c:v>
                </c:pt>
                <c:pt idx="82">
                  <c:v>5736295.3673438225</c:v>
                </c:pt>
                <c:pt idx="83">
                  <c:v>5858339.7978539793</c:v>
                </c:pt>
                <c:pt idx="84">
                  <c:v>5982214.8948217882</c:v>
                </c:pt>
                <c:pt idx="85">
                  <c:v>6107948.1182441143</c:v>
                </c:pt>
                <c:pt idx="86">
                  <c:v>6235567.3400177751</c:v>
                </c:pt>
                <c:pt idx="87">
                  <c:v>6365100.850118041</c:v>
                </c:pt>
                <c:pt idx="88">
                  <c:v>6496577.3628698112</c:v>
                </c:pt>
                <c:pt idx="89">
                  <c:v>6630026.0233128574</c:v>
                </c:pt>
                <c:pt idx="90">
                  <c:v>6765476.41366255</c:v>
                </c:pt>
                <c:pt idx="91">
                  <c:v>6902958.5598674873</c:v>
                </c:pt>
                <c:pt idx="92">
                  <c:v>7042502.9382654987</c:v>
                </c:pt>
                <c:pt idx="93">
                  <c:v>7184140.4823394809</c:v>
                </c:pt>
                <c:pt idx="94">
                  <c:v>7327902.5895745726</c:v>
                </c:pt>
                <c:pt idx="95">
                  <c:v>7473821.1284181904</c:v>
                </c:pt>
                <c:pt idx="96">
                  <c:v>7621928.445344463</c:v>
                </c:pt>
                <c:pt idx="97">
                  <c:v>7772257.3720246293</c:v>
                </c:pt>
                <c:pt idx="98">
                  <c:v>7924841.2326049982</c:v>
                </c:pt>
                <c:pt idx="99">
                  <c:v>8079713.8510940727</c:v>
                </c:pt>
                <c:pt idx="100">
                  <c:v>8236909.5588604826</c:v>
                </c:pt>
                <c:pt idx="101">
                  <c:v>8396463.2022433877</c:v>
                </c:pt>
                <c:pt idx="102">
                  <c:v>8558410.1502770372</c:v>
                </c:pt>
                <c:pt idx="103">
                  <c:v>8722786.3025311921</c:v>
                </c:pt>
                <c:pt idx="104">
                  <c:v>8889628.0970691592</c:v>
                </c:pt>
                <c:pt idx="105">
                  <c:v>9058972.5185251962</c:v>
                </c:pt>
                <c:pt idx="106">
                  <c:v>9230857.1063030735</c:v>
                </c:pt>
                <c:pt idx="107">
                  <c:v>9405319.9628976192</c:v>
                </c:pt>
                <c:pt idx="108">
                  <c:v>9582399.7623410821</c:v>
                </c:pt>
                <c:pt idx="109">
                  <c:v>9762135.7587761972</c:v>
                </c:pt>
                <c:pt idx="110">
                  <c:v>9944567.7951578386</c:v>
                </c:pt>
                <c:pt idx="111">
                  <c:v>10129736.312085206</c:v>
                </c:pt>
                <c:pt idx="112">
                  <c:v>10317682.356766483</c:v>
                </c:pt>
                <c:pt idx="113">
                  <c:v>10508447.592117978</c:v>
                </c:pt>
                <c:pt idx="114">
                  <c:v>10702074.305999747</c:v>
                </c:pt>
                <c:pt idx="115">
                  <c:v>10898605.420589741</c:v>
                </c:pt>
                <c:pt idx="116">
                  <c:v>11098084.501898587</c:v>
                </c:pt>
                <c:pt idx="117">
                  <c:v>11300555.769427065</c:v>
                </c:pt>
                <c:pt idx="118">
                  <c:v>11506064.10596847</c:v>
                </c:pt>
                <c:pt idx="119">
                  <c:v>11714655.067557996</c:v>
                </c:pt>
                <c:pt idx="120">
                  <c:v>11926374.893571366</c:v>
                </c:pt>
                <c:pt idx="121">
                  <c:v>12141270.516974935</c:v>
                </c:pt>
                <c:pt idx="122">
                  <c:v>12359389.574729558</c:v>
                </c:pt>
                <c:pt idx="123">
                  <c:v>12580780.418350501</c:v>
                </c:pt>
                <c:pt idx="124">
                  <c:v>12805492.124625757</c:v>
                </c:pt>
                <c:pt idx="125">
                  <c:v>13033574.506495142</c:v>
                </c:pt>
                <c:pt idx="126">
                  <c:v>13265078.124092568</c:v>
                </c:pt>
                <c:pt idx="127">
                  <c:v>13500054.295953956</c:v>
                </c:pt>
                <c:pt idx="128">
                  <c:v>13738555.110393263</c:v>
                </c:pt>
                <c:pt idx="129">
                  <c:v>13980633.437049162</c:v>
                </c:pt>
                <c:pt idx="130">
                  <c:v>14226342.938604897</c:v>
                </c:pt>
                <c:pt idx="131">
                  <c:v>14475738.082683969</c:v>
                </c:pt>
                <c:pt idx="132">
                  <c:v>14728874.153924227</c:v>
                </c:pt>
                <c:pt idx="133">
                  <c:v>14985807.266233088</c:v>
                </c:pt>
                <c:pt idx="134">
                  <c:v>15246594.375226583</c:v>
                </c:pt>
                <c:pt idx="135">
                  <c:v>15511293.290854981</c:v>
                </c:pt>
                <c:pt idx="136">
                  <c:v>15779962.690217804</c:v>
                </c:pt>
                <c:pt idx="137">
                  <c:v>16052662.130571069</c:v>
                </c:pt>
                <c:pt idx="138">
                  <c:v>16329452.062529633</c:v>
                </c:pt>
                <c:pt idx="139">
                  <c:v>16610393.843467576</c:v>
                </c:pt>
                <c:pt idx="140">
                  <c:v>16895549.751119588</c:v>
                </c:pt>
                <c:pt idx="141">
                  <c:v>17184982.997386381</c:v>
                </c:pt>
                <c:pt idx="142">
                  <c:v>17478757.742347173</c:v>
                </c:pt>
                <c:pt idx="143">
                  <c:v>17776939.108482379</c:v>
                </c:pt>
                <c:pt idx="144">
                  <c:v>18079593.195109613</c:v>
                </c:pt>
                <c:pt idx="145">
                  <c:v>18386787.093036257</c:v>
                </c:pt>
                <c:pt idx="146">
                  <c:v>18698588.899431799</c:v>
                </c:pt>
                <c:pt idx="147">
                  <c:v>19015067.732923273</c:v>
                </c:pt>
                <c:pt idx="148">
                  <c:v>19336293.748917121</c:v>
                </c:pt>
                <c:pt idx="149">
                  <c:v>19662338.155150875</c:v>
                </c:pt>
                <c:pt idx="150">
                  <c:v>19993273.227478135</c:v>
                </c:pt>
                <c:pt idx="151">
                  <c:v>20329172.325890306</c:v>
                </c:pt>
                <c:pt idx="152">
                  <c:v>20670109.91077866</c:v>
                </c:pt>
                <c:pt idx="153">
                  <c:v>21016161.559440337</c:v>
                </c:pt>
                <c:pt idx="154">
                  <c:v>21367403.98283194</c:v>
                </c:pt>
                <c:pt idx="155">
                  <c:v>21723915.042574417</c:v>
                </c:pt>
                <c:pt idx="156">
                  <c:v>22085773.76821303</c:v>
                </c:pt>
                <c:pt idx="157">
                  <c:v>22453060.374736223</c:v>
                </c:pt>
                <c:pt idx="158">
                  <c:v>22825856.280357264</c:v>
                </c:pt>
                <c:pt idx="159">
                  <c:v>23204244.124562621</c:v>
                </c:pt>
                <c:pt idx="160">
                  <c:v>23588307.786431059</c:v>
                </c:pt>
                <c:pt idx="161">
                  <c:v>23978132.403227523</c:v>
                </c:pt>
                <c:pt idx="162">
                  <c:v>24373804.389275935</c:v>
                </c:pt>
                <c:pt idx="163">
                  <c:v>24775411.455115072</c:v>
                </c:pt>
                <c:pt idx="164">
                  <c:v>25183042.626941796</c:v>
                </c:pt>
                <c:pt idx="165">
                  <c:v>25596788.266345922</c:v>
                </c:pt>
                <c:pt idx="166">
                  <c:v>26016740.09034111</c:v>
                </c:pt>
                <c:pt idx="167">
                  <c:v>26442991.191696223</c:v>
                </c:pt>
                <c:pt idx="168">
                  <c:v>26875636.059571665</c:v>
                </c:pt>
                <c:pt idx="169">
                  <c:v>27314770.600465238</c:v>
                </c:pt>
                <c:pt idx="170">
                  <c:v>27760492.159472212</c:v>
                </c:pt>
                <c:pt idx="171">
                  <c:v>28212899.541864291</c:v>
                </c:pt>
                <c:pt idx="172">
                  <c:v>28672093.034992252</c:v>
                </c:pt>
                <c:pt idx="173">
                  <c:v>29138174.430517133</c:v>
                </c:pt>
                <c:pt idx="174">
                  <c:v>29611247.046974886</c:v>
                </c:pt>
                <c:pt idx="175">
                  <c:v>30091415.752679508</c:v>
                </c:pt>
                <c:pt idx="176">
                  <c:v>30578786.988969699</c:v>
                </c:pt>
                <c:pt idx="177">
                  <c:v>31073468.793804239</c:v>
                </c:pt>
                <c:pt idx="178">
                  <c:v>31575570.825711299</c:v>
                </c:pt>
                <c:pt idx="179">
                  <c:v>32085204.388096966</c:v>
                </c:pt>
                <c:pt idx="180">
                  <c:v>32602482.453918416</c:v>
                </c:pt>
                <c:pt idx="181">
                  <c:v>33127519.690727189</c:v>
                </c:pt>
                <c:pt idx="182">
                  <c:v>33660432.486088097</c:v>
                </c:pt>
                <c:pt idx="183">
                  <c:v>34201338.973379418</c:v>
                </c:pt>
                <c:pt idx="184">
                  <c:v>34750359.057980105</c:v>
                </c:pt>
                <c:pt idx="185">
                  <c:v>35307614.443849802</c:v>
                </c:pt>
                <c:pt idx="186">
                  <c:v>35873228.660507545</c:v>
                </c:pt>
                <c:pt idx="187">
                  <c:v>36447327.090415157</c:v>
                </c:pt>
                <c:pt idx="188">
                  <c:v>37030036.99677138</c:v>
                </c:pt>
                <c:pt idx="189">
                  <c:v>37621487.551722944</c:v>
                </c:pt>
                <c:pt idx="190">
                  <c:v>38221809.864998788</c:v>
                </c:pt>
                <c:pt idx="191">
                  <c:v>38831137.012973763</c:v>
                </c:pt>
                <c:pt idx="192">
                  <c:v>39449604.068168364</c:v>
                </c:pt>
                <c:pt idx="193">
                  <c:v>40077348.129190885</c:v>
                </c:pt>
                <c:pt idx="194">
                  <c:v>40714508.351128742</c:v>
                </c:pt>
                <c:pt idx="195">
                  <c:v>41361225.976395667</c:v>
                </c:pt>
                <c:pt idx="196">
                  <c:v>42017644.366041601</c:v>
                </c:pt>
                <c:pt idx="197">
                  <c:v>42683909.031532221</c:v>
                </c:pt>
                <c:pt idx="198">
                  <c:v>43360167.667005196</c:v>
                </c:pt>
                <c:pt idx="199">
                  <c:v>44046570.182010271</c:v>
                </c:pt>
                <c:pt idx="200">
                  <c:v>44743268.734740421</c:v>
                </c:pt>
                <c:pt idx="201">
                  <c:v>45450417.765761524</c:v>
                </c:pt>
                <c:pt idx="202">
                  <c:v>46168174.032247946</c:v>
                </c:pt>
                <c:pt idx="203">
                  <c:v>46896696.642731659</c:v>
                </c:pt>
                <c:pt idx="204">
                  <c:v>47636147.092372626</c:v>
                </c:pt>
                <c:pt idx="205">
                  <c:v>48386689.298758209</c:v>
                </c:pt>
                <c:pt idx="206">
                  <c:v>49148489.638239577</c:v>
                </c:pt>
                <c:pt idx="207">
                  <c:v>49921716.982813165</c:v>
                </c:pt>
                <c:pt idx="208">
                  <c:v>50706542.737555355</c:v>
                </c:pt>
                <c:pt idx="209">
                  <c:v>51503140.87861868</c:v>
                </c:pt>
                <c:pt idx="210">
                  <c:v>52311687.991797954</c:v>
                </c:pt>
                <c:pt idx="211">
                  <c:v>53132363.311674915</c:v>
                </c:pt>
                <c:pt idx="212">
                  <c:v>53965348.761350036</c:v>
                </c:pt>
                <c:pt idx="213">
                  <c:v>54810828.992770284</c:v>
                </c:pt>
                <c:pt idx="214">
                  <c:v>55668991.427661836</c:v>
                </c:pt>
                <c:pt idx="215">
                  <c:v>56540026.299076758</c:v>
                </c:pt>
                <c:pt idx="216">
                  <c:v>57424126.693562903</c:v>
                </c:pt>
                <c:pt idx="217">
                  <c:v>58321488.593966343</c:v>
                </c:pt>
                <c:pt idx="218">
                  <c:v>59232310.922875829</c:v>
                </c:pt>
                <c:pt idx="219">
                  <c:v>60156795.586718962</c:v>
                </c:pt>
                <c:pt idx="220">
                  <c:v>61095147.520519741</c:v>
                </c:pt>
                <c:pt idx="221">
                  <c:v>62047574.73332753</c:v>
                </c:pt>
                <c:pt idx="222">
                  <c:v>63014288.35432744</c:v>
                </c:pt>
                <c:pt idx="223">
                  <c:v>63995502.679642342</c:v>
                </c:pt>
                <c:pt idx="224">
                  <c:v>64991435.219836973</c:v>
                </c:pt>
                <c:pt idx="225">
                  <c:v>66002306.748134524</c:v>
                </c:pt>
                <c:pt idx="226">
                  <c:v>67028341.349356532</c:v>
                </c:pt>
                <c:pt idx="227">
                  <c:v>68069766.469596878</c:v>
                </c:pt>
                <c:pt idx="228">
                  <c:v>69126812.96664083</c:v>
                </c:pt>
                <c:pt idx="229">
                  <c:v>70199715.161140442</c:v>
                </c:pt>
                <c:pt idx="230">
                  <c:v>71288710.888557538</c:v>
                </c:pt>
                <c:pt idx="231">
                  <c:v>72394041.551885888</c:v>
                </c:pt>
                <c:pt idx="232">
                  <c:v>73515952.175164163</c:v>
                </c:pt>
                <c:pt idx="233">
                  <c:v>74654691.457791612</c:v>
                </c:pt>
                <c:pt idx="234">
                  <c:v>75810511.829658478</c:v>
                </c:pt>
                <c:pt idx="235">
                  <c:v>76983669.507103354</c:v>
                </c:pt>
                <c:pt idx="236">
                  <c:v>78174424.549709901</c:v>
                </c:pt>
                <c:pt idx="237">
                  <c:v>79383040.917955548</c:v>
                </c:pt>
                <c:pt idx="238">
                  <c:v>80609786.53172487</c:v>
                </c:pt>
                <c:pt idx="239">
                  <c:v>81854933.329700738</c:v>
                </c:pt>
                <c:pt idx="240">
                  <c:v>83118757.329646245</c:v>
                </c:pt>
                <c:pt idx="241">
                  <c:v>84401538.689590931</c:v>
                </c:pt>
                <c:pt idx="242">
                  <c:v>85703561.769934788</c:v>
                </c:pt>
                <c:pt idx="243">
                  <c:v>87025115.196483806</c:v>
                </c:pt>
                <c:pt idx="244">
                  <c:v>88366491.924431056</c:v>
                </c:pt>
                <c:pt idx="245">
                  <c:v>89727989.30329752</c:v>
                </c:pt>
                <c:pt idx="246">
                  <c:v>91109909.142846972</c:v>
                </c:pt>
                <c:pt idx="247">
                  <c:v>92512557.779989675</c:v>
                </c:pt>
                <c:pt idx="248">
                  <c:v>93936246.146689504</c:v>
                </c:pt>
                <c:pt idx="249">
                  <c:v>95381289.838889837</c:v>
                </c:pt>
                <c:pt idx="250">
                  <c:v>96848009.186473176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CF-43F7-8843-43A22F3F3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43480"/>
        <c:axId val="520538888"/>
      </c:scatterChart>
      <c:valAx>
        <c:axId val="52054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Laufzeit (in Perioden)</a:t>
                </a:r>
              </a:p>
            </c:rich>
          </c:tx>
          <c:layout>
            <c:manualLayout>
              <c:xMode val="edge"/>
              <c:yMode val="edge"/>
              <c:x val="0.40569930449963082"/>
              <c:y val="0.91901066458313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538888"/>
        <c:crosses val="autoZero"/>
        <c:crossBetween val="midCat"/>
      </c:valAx>
      <c:valAx>
        <c:axId val="52053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Vermögen</a:t>
                </a:r>
                <a:endParaRPr lang="de-AT" baseline="-25000"/>
              </a:p>
            </c:rich>
          </c:tx>
          <c:layout>
            <c:manualLayout>
              <c:xMode val="edge"/>
              <c:yMode val="edge"/>
              <c:x val="1.0672854868222456E-2"/>
              <c:y val="0.32137827708391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&quot; 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543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6350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xVal>
            <c:numRef>
              <c:f>[0]!Ann_Laufzeit</c:f>
              <c:numCache>
                <c:formatCode>#,##0_);\(#,##0\)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'Konstante Renten'!$I$10:$I$260</c:f>
              <c:numCache>
                <c:formatCode>#,##0.00" €"</c:formatCode>
                <c:ptCount val="251"/>
                <c:pt idx="0">
                  <c:v>500000</c:v>
                </c:pt>
                <c:pt idx="1">
                  <c:v>484878.70640465431</c:v>
                </c:pt>
                <c:pt idx="2">
                  <c:v>469001.34812954138</c:v>
                </c:pt>
                <c:pt idx="3">
                  <c:v>452330.12194067286</c:v>
                </c:pt>
                <c:pt idx="4">
                  <c:v>434825.33444236091</c:v>
                </c:pt>
                <c:pt idx="5">
                  <c:v>416445.30756913335</c:v>
                </c:pt>
                <c:pt idx="6">
                  <c:v>397146.27935224434</c:v>
                </c:pt>
                <c:pt idx="7">
                  <c:v>376882.29972451087</c:v>
                </c:pt>
                <c:pt idx="8">
                  <c:v>355605.12111539079</c:v>
                </c:pt>
                <c:pt idx="9">
                  <c:v>333264.08357581473</c:v>
                </c:pt>
                <c:pt idx="10">
                  <c:v>309805.99415925983</c:v>
                </c:pt>
                <c:pt idx="11">
                  <c:v>285175.00027187716</c:v>
                </c:pt>
                <c:pt idx="12">
                  <c:v>259312.45669012537</c:v>
                </c:pt>
                <c:pt idx="13">
                  <c:v>232156.78592928601</c:v>
                </c:pt>
                <c:pt idx="14">
                  <c:v>203643.33163040466</c:v>
                </c:pt>
                <c:pt idx="15">
                  <c:v>173704.20461657923</c:v>
                </c:pt>
                <c:pt idx="16">
                  <c:v>142268.12125206253</c:v>
                </c:pt>
                <c:pt idx="17">
                  <c:v>109260.23371932001</c:v>
                </c:pt>
                <c:pt idx="18">
                  <c:v>74601.95180994035</c:v>
                </c:pt>
                <c:pt idx="19">
                  <c:v>38210.755805091714</c:v>
                </c:pt>
                <c:pt idx="20">
                  <c:v>6.4028427004814148E-10</c:v>
                </c:pt>
                <c:pt idx="21">
                  <c:v>-40121.293595344992</c:v>
                </c:pt>
                <c:pt idx="22">
                  <c:v>-82248.651870457907</c:v>
                </c:pt>
                <c:pt idx="23">
                  <c:v>-126482.37805932647</c:v>
                </c:pt>
                <c:pt idx="24">
                  <c:v>-172927.79055763845</c:v>
                </c:pt>
                <c:pt idx="25">
                  <c:v>-221695.47368086604</c:v>
                </c:pt>
                <c:pt idx="26">
                  <c:v>-272901.54096025502</c:v>
                </c:pt>
                <c:pt idx="27">
                  <c:v>-326667.91160361341</c:v>
                </c:pt>
                <c:pt idx="28">
                  <c:v>-383122.60077913979</c:v>
                </c:pt>
                <c:pt idx="29">
                  <c:v>-442400.02441344247</c:v>
                </c:pt>
                <c:pt idx="30">
                  <c:v>-504641.31922946032</c:v>
                </c:pt>
                <c:pt idx="31">
                  <c:v>-569994.67878627905</c:v>
                </c:pt>
                <c:pt idx="32">
                  <c:v>-638615.70632093877</c:v>
                </c:pt>
                <c:pt idx="33">
                  <c:v>-710667.78523233137</c:v>
                </c:pt>
                <c:pt idx="34">
                  <c:v>-786322.46808929369</c:v>
                </c:pt>
                <c:pt idx="35">
                  <c:v>-865759.88508910406</c:v>
                </c:pt>
                <c:pt idx="36">
                  <c:v>-949169.17293890496</c:v>
                </c:pt>
                <c:pt idx="37">
                  <c:v>-1036748.925181196</c:v>
                </c:pt>
                <c:pt idx="38">
                  <c:v>-1128707.6650356015</c:v>
                </c:pt>
                <c:pt idx="39">
                  <c:v>-1225264.3418827273</c:v>
                </c:pt>
                <c:pt idx="40">
                  <c:v>-1326648.8525722094</c:v>
                </c:pt>
                <c:pt idx="41">
                  <c:v>-1433102.5887961658</c:v>
                </c:pt>
                <c:pt idx="42">
                  <c:v>-1544879.0118313199</c:v>
                </c:pt>
                <c:pt idx="43">
                  <c:v>-1662244.2560182316</c:v>
                </c:pt>
                <c:pt idx="44">
                  <c:v>-1785477.7624144889</c:v>
                </c:pt>
                <c:pt idx="45">
                  <c:v>-1914872.9441305592</c:v>
                </c:pt>
                <c:pt idx="46">
                  <c:v>-2050737.884932433</c:v>
                </c:pt>
                <c:pt idx="47">
                  <c:v>-2193396.0727744005</c:v>
                </c:pt>
                <c:pt idx="48">
                  <c:v>-2343187.1700084661</c:v>
                </c:pt>
                <c:pt idx="49">
                  <c:v>-2500467.8221042352</c:v>
                </c:pt>
                <c:pt idx="50">
                  <c:v>-2665612.5068047927</c:v>
                </c:pt>
                <c:pt idx="51">
                  <c:v>-2839014.425740378</c:v>
                </c:pt>
                <c:pt idx="52">
                  <c:v>-3021086.4406227428</c:v>
                </c:pt>
                <c:pt idx="53">
                  <c:v>-3212262.0562492255</c:v>
                </c:pt>
                <c:pt idx="54">
                  <c:v>-3412996.4526570328</c:v>
                </c:pt>
                <c:pt idx="55">
                  <c:v>-3623767.5688852305</c:v>
                </c:pt>
                <c:pt idx="56">
                  <c:v>-3845077.240924838</c:v>
                </c:pt>
                <c:pt idx="57">
                  <c:v>-4077452.3965664259</c:v>
                </c:pt>
                <c:pt idx="58">
                  <c:v>-4321446.3099900931</c:v>
                </c:pt>
                <c:pt idx="59">
                  <c:v>-4577639.9190849438</c:v>
                </c:pt>
                <c:pt idx="60">
                  <c:v>-4846643.2086345367</c:v>
                </c:pt>
                <c:pt idx="61">
                  <c:v>-5129096.6626616092</c:v>
                </c:pt>
                <c:pt idx="62">
                  <c:v>-5425672.7893900359</c:v>
                </c:pt>
                <c:pt idx="63">
                  <c:v>-5737077.7224548841</c:v>
                </c:pt>
                <c:pt idx="64">
                  <c:v>-6064052.9021729743</c:v>
                </c:pt>
                <c:pt idx="65">
                  <c:v>-6407376.8408769686</c:v>
                </c:pt>
                <c:pt idx="66">
                  <c:v>-6767866.976516163</c:v>
                </c:pt>
                <c:pt idx="67">
                  <c:v>-7146381.6189373173</c:v>
                </c:pt>
                <c:pt idx="68">
                  <c:v>-7543821.9934795294</c:v>
                </c:pt>
                <c:pt idx="69">
                  <c:v>-7961134.3867488522</c:v>
                </c:pt>
                <c:pt idx="70">
                  <c:v>-8399312.3996816408</c:v>
                </c:pt>
                <c:pt idx="71">
                  <c:v>-8859399.3132610694</c:v>
                </c:pt>
                <c:pt idx="72">
                  <c:v>-9342490.5725194681</c:v>
                </c:pt>
                <c:pt idx="73">
                  <c:v>-9849736.3947407883</c:v>
                </c:pt>
                <c:pt idx="74">
                  <c:v>-10382344.508073173</c:v>
                </c:pt>
                <c:pt idx="75">
                  <c:v>-10941583.027072178</c:v>
                </c:pt>
                <c:pt idx="76">
                  <c:v>-11528783.472021133</c:v>
                </c:pt>
                <c:pt idx="77">
                  <c:v>-12145343.939217536</c:v>
                </c:pt>
                <c:pt idx="78">
                  <c:v>-12792732.429773759</c:v>
                </c:pt>
                <c:pt idx="79">
                  <c:v>-13472490.344857793</c:v>
                </c:pt>
                <c:pt idx="80">
                  <c:v>-14186236.155696029</c:v>
                </c:pt>
                <c:pt idx="81">
                  <c:v>-14935669.257076176</c:v>
                </c:pt>
                <c:pt idx="82">
                  <c:v>-15722574.013525331</c:v>
                </c:pt>
                <c:pt idx="83">
                  <c:v>-16548824.007796945</c:v>
                </c:pt>
                <c:pt idx="84">
                  <c:v>-17416386.501782138</c:v>
                </c:pt>
                <c:pt idx="85">
                  <c:v>-18327327.12046659</c:v>
                </c:pt>
                <c:pt idx="86">
                  <c:v>-19283814.770085264</c:v>
                </c:pt>
                <c:pt idx="87">
                  <c:v>-20288126.802184872</c:v>
                </c:pt>
                <c:pt idx="88">
                  <c:v>-21342654.43588946</c:v>
                </c:pt>
                <c:pt idx="89">
                  <c:v>-22449908.451279279</c:v>
                </c:pt>
                <c:pt idx="90">
                  <c:v>-23612525.167438589</c:v>
                </c:pt>
                <c:pt idx="91">
                  <c:v>-24833272.719405863</c:v>
                </c:pt>
                <c:pt idx="92">
                  <c:v>-26115057.648971502</c:v>
                </c:pt>
                <c:pt idx="93">
                  <c:v>-27460931.825015422</c:v>
                </c:pt>
                <c:pt idx="94">
                  <c:v>-28874099.709861539</c:v>
                </c:pt>
                <c:pt idx="95">
                  <c:v>-30357925.988949962</c:v>
                </c:pt>
                <c:pt idx="96">
                  <c:v>-31915943.581992805</c:v>
                </c:pt>
                <c:pt idx="97">
                  <c:v>-33551862.054687791</c:v>
                </c:pt>
                <c:pt idx="98">
                  <c:v>-35269576.451017529</c:v>
                </c:pt>
                <c:pt idx="99">
                  <c:v>-37073176.567163751</c:v>
                </c:pt>
                <c:pt idx="100">
                  <c:v>-38966956.689117283</c:v>
                </c:pt>
                <c:pt idx="101">
                  <c:v>-40955425.817168489</c:v>
                </c:pt>
                <c:pt idx="102">
                  <c:v>-43043318.401622258</c:v>
                </c:pt>
                <c:pt idx="103">
                  <c:v>-45235605.615298718</c:v>
                </c:pt>
                <c:pt idx="104">
                  <c:v>-47537507.189658999</c:v>
                </c:pt>
                <c:pt idx="105">
                  <c:v>-49954503.842737295</c:v>
                </c:pt>
                <c:pt idx="106">
                  <c:v>-52492350.328469507</c:v>
                </c:pt>
                <c:pt idx="107">
                  <c:v>-55157089.13848833</c:v>
                </c:pt>
                <c:pt idx="108">
                  <c:v>-57955064.88900809</c:v>
                </c:pt>
                <c:pt idx="109">
                  <c:v>-60892939.427053839</c:v>
                </c:pt>
                <c:pt idx="110">
                  <c:v>-63977707.692001879</c:v>
                </c:pt>
                <c:pt idx="111">
                  <c:v>-67216714.370197326</c:v>
                </c:pt>
                <c:pt idx="112">
                  <c:v>-70617671.382302538</c:v>
                </c:pt>
                <c:pt idx="113">
                  <c:v>-74188676.245013013</c:v>
                </c:pt>
                <c:pt idx="114">
                  <c:v>-77938231.350859016</c:v>
                </c:pt>
                <c:pt idx="115">
                  <c:v>-81875264.211997315</c:v>
                </c:pt>
                <c:pt idx="116">
                  <c:v>-86009148.716192529</c:v>
                </c:pt>
                <c:pt idx="117">
                  <c:v>-90349727.4455975</c:v>
                </c:pt>
                <c:pt idx="118">
                  <c:v>-94907335.111472726</c:v>
                </c:pt>
                <c:pt idx="119">
                  <c:v>-99692823.160641715</c:v>
                </c:pt>
                <c:pt idx="120">
                  <c:v>-104717585.61226915</c:v>
                </c:pt>
                <c:pt idx="121">
                  <c:v>-109993586.18647796</c:v>
                </c:pt>
                <c:pt idx="122">
                  <c:v>-115533386.78939721</c:v>
                </c:pt>
                <c:pt idx="123">
                  <c:v>-121350177.42246242</c:v>
                </c:pt>
                <c:pt idx="124">
                  <c:v>-127457807.58718088</c:v>
                </c:pt>
                <c:pt idx="125">
                  <c:v>-133870819.26013528</c:v>
                </c:pt>
                <c:pt idx="126">
                  <c:v>-140604481.5167374</c:v>
                </c:pt>
                <c:pt idx="127">
                  <c:v>-147674826.88616961</c:v>
                </c:pt>
                <c:pt idx="128">
                  <c:v>-155098689.52407345</c:v>
                </c:pt>
                <c:pt idx="129">
                  <c:v>-162893745.29387248</c:v>
                </c:pt>
                <c:pt idx="130">
                  <c:v>-171078553.85216144</c:v>
                </c:pt>
                <c:pt idx="131">
                  <c:v>-179672602.83836487</c:v>
                </c:pt>
                <c:pt idx="132">
                  <c:v>-188696354.27387846</c:v>
                </c:pt>
                <c:pt idx="133">
                  <c:v>-198171293.28116772</c:v>
                </c:pt>
                <c:pt idx="134">
                  <c:v>-208119979.23882145</c:v>
                </c:pt>
                <c:pt idx="135">
                  <c:v>-218566099.49435788</c:v>
                </c:pt>
                <c:pt idx="136">
                  <c:v>-229534525.76267114</c:v>
                </c:pt>
                <c:pt idx="137">
                  <c:v>-241051373.34440005</c:v>
                </c:pt>
                <c:pt idx="138">
                  <c:v>-253144063.30521542</c:v>
                </c:pt>
                <c:pt idx="139">
                  <c:v>-265841387.76407155</c:v>
                </c:pt>
                <c:pt idx="140">
                  <c:v>-279173578.44587052</c:v>
                </c:pt>
                <c:pt idx="141">
                  <c:v>-293172378.66175944</c:v>
                </c:pt>
                <c:pt idx="142">
                  <c:v>-307871118.88844281</c:v>
                </c:pt>
                <c:pt idx="143">
                  <c:v>-323304796.12646031</c:v>
                </c:pt>
                <c:pt idx="144">
                  <c:v>-339510157.22637874</c:v>
                </c:pt>
                <c:pt idx="145">
                  <c:v>-356525786.38129306</c:v>
                </c:pt>
                <c:pt idx="146">
                  <c:v>-374392196.99395311</c:v>
                </c:pt>
                <c:pt idx="147">
                  <c:v>-393151928.13724613</c:v>
                </c:pt>
                <c:pt idx="148">
                  <c:v>-412849645.83770382</c:v>
                </c:pt>
                <c:pt idx="149">
                  <c:v>-433532249.42318439</c:v>
                </c:pt>
                <c:pt idx="150">
                  <c:v>-455248983.18793899</c:v>
                </c:pt>
                <c:pt idx="151">
                  <c:v>-478051553.64093131</c:v>
                </c:pt>
                <c:pt idx="152">
                  <c:v>-501994252.61657327</c:v>
                </c:pt>
                <c:pt idx="153">
                  <c:v>-527134086.54099733</c:v>
                </c:pt>
                <c:pt idx="154">
                  <c:v>-553530912.16164255</c:v>
                </c:pt>
                <c:pt idx="155">
                  <c:v>-581247579.06332004</c:v>
                </c:pt>
                <c:pt idx="156">
                  <c:v>-610350079.31008136</c:v>
                </c:pt>
                <c:pt idx="157">
                  <c:v>-640907704.56918073</c:v>
                </c:pt>
                <c:pt idx="158">
                  <c:v>-672993211.09123516</c:v>
                </c:pt>
                <c:pt idx="159">
                  <c:v>-706682992.93939221</c:v>
                </c:pt>
                <c:pt idx="160">
                  <c:v>-742057263.8799572</c:v>
                </c:pt>
                <c:pt idx="161">
                  <c:v>-779200248.36755037</c:v>
                </c:pt>
                <c:pt idx="162">
                  <c:v>-818200382.07952321</c:v>
                </c:pt>
                <c:pt idx="163">
                  <c:v>-859150522.47709477</c:v>
                </c:pt>
                <c:pt idx="164">
                  <c:v>-902148169.89454484</c:v>
                </c:pt>
                <c:pt idx="165">
                  <c:v>-947295699.68286741</c:v>
                </c:pt>
                <c:pt idx="166">
                  <c:v>-994700605.9606061</c:v>
                </c:pt>
                <c:pt idx="167">
                  <c:v>-1044475757.5522318</c:v>
                </c:pt>
                <c:pt idx="168">
                  <c:v>-1096739666.7234387</c:v>
                </c:pt>
                <c:pt idx="169">
                  <c:v>-1151616771.3532062</c:v>
                </c:pt>
                <c:pt idx="170">
                  <c:v>-1209237731.2144618</c:v>
                </c:pt>
                <c:pt idx="171">
                  <c:v>-1269739739.0687802</c:v>
                </c:pt>
                <c:pt idx="172">
                  <c:v>-1333266847.3158145</c:v>
                </c:pt>
                <c:pt idx="173">
                  <c:v>-1399970310.9752007</c:v>
                </c:pt>
                <c:pt idx="174">
                  <c:v>-1470008947.8175561</c:v>
                </c:pt>
                <c:pt idx="175">
                  <c:v>-1543549516.5020294</c:v>
                </c:pt>
                <c:pt idx="176">
                  <c:v>-1620767113.6207263</c:v>
                </c:pt>
                <c:pt idx="177">
                  <c:v>-1701845590.5953581</c:v>
                </c:pt>
                <c:pt idx="178">
                  <c:v>-1786977991.4187214</c:v>
                </c:pt>
                <c:pt idx="179">
                  <c:v>-1876367012.283253</c:v>
                </c:pt>
                <c:pt idx="180">
                  <c:v>-1970225484.191011</c:v>
                </c:pt>
                <c:pt idx="181">
                  <c:v>-2068776879.6941569</c:v>
                </c:pt>
                <c:pt idx="182">
                  <c:v>-2172255844.9724603</c:v>
                </c:pt>
                <c:pt idx="183">
                  <c:v>-2280908758.5146785</c:v>
                </c:pt>
                <c:pt idx="184">
                  <c:v>-2394994317.7340078</c:v>
                </c:pt>
                <c:pt idx="185">
                  <c:v>-2514784154.9143038</c:v>
                </c:pt>
                <c:pt idx="186">
                  <c:v>-2640563483.9536142</c:v>
                </c:pt>
                <c:pt idx="187">
                  <c:v>-2772631779.4448905</c:v>
                </c:pt>
                <c:pt idx="188">
                  <c:v>-2911303489.7107306</c:v>
                </c:pt>
                <c:pt idx="189">
                  <c:v>-3056908785.4898624</c:v>
                </c:pt>
                <c:pt idx="190">
                  <c:v>-3209794346.057951</c:v>
                </c:pt>
                <c:pt idx="191">
                  <c:v>-3370324184.6544437</c:v>
                </c:pt>
                <c:pt idx="192">
                  <c:v>-3538880515.1807613</c:v>
                </c:pt>
                <c:pt idx="193">
                  <c:v>-3715864662.2333951</c:v>
                </c:pt>
                <c:pt idx="194">
                  <c:v>-3901698016.6386604</c:v>
                </c:pt>
                <c:pt idx="195">
                  <c:v>-4096823038.7641888</c:v>
                </c:pt>
                <c:pt idx="196">
                  <c:v>-4301704311.9959936</c:v>
                </c:pt>
                <c:pt idx="197">
                  <c:v>-4516829648.889389</c:v>
                </c:pt>
                <c:pt idx="198">
                  <c:v>-4742711252.6274538</c:v>
                </c:pt>
                <c:pt idx="199">
                  <c:v>-4979886936.5524216</c:v>
                </c:pt>
                <c:pt idx="200">
                  <c:v>-5228921404.6736383</c:v>
                </c:pt>
                <c:pt idx="201">
                  <c:v>-5490407596.2009153</c:v>
                </c:pt>
                <c:pt idx="202">
                  <c:v>-5764968097.3045568</c:v>
                </c:pt>
                <c:pt idx="203">
                  <c:v>-6053256623.4633799</c:v>
                </c:pt>
                <c:pt idx="204">
                  <c:v>-6355959575.9301443</c:v>
                </c:pt>
                <c:pt idx="205">
                  <c:v>-6673797676.0202475</c:v>
                </c:pt>
                <c:pt idx="206">
                  <c:v>-7007527681.1148558</c:v>
                </c:pt>
                <c:pt idx="207">
                  <c:v>-7357944186.4641943</c:v>
                </c:pt>
                <c:pt idx="208">
                  <c:v>-7725881517.0809994</c:v>
                </c:pt>
                <c:pt idx="209">
                  <c:v>-8112215714.2286453</c:v>
                </c:pt>
                <c:pt idx="210">
                  <c:v>-8517866621.2336731</c:v>
                </c:pt>
                <c:pt idx="211">
                  <c:v>-8943800073.588953</c:v>
                </c:pt>
                <c:pt idx="212">
                  <c:v>-9391030198.5619965</c:v>
                </c:pt>
                <c:pt idx="213">
                  <c:v>-9860621829.7836933</c:v>
                </c:pt>
                <c:pt idx="214">
                  <c:v>-10353693042.566475</c:v>
                </c:pt>
                <c:pt idx="215">
                  <c:v>-10871417815.988396</c:v>
                </c:pt>
                <c:pt idx="216">
                  <c:v>-11415028828.081411</c:v>
                </c:pt>
                <c:pt idx="217">
                  <c:v>-11985820390.779079</c:v>
                </c:pt>
                <c:pt idx="218">
                  <c:v>-12585151531.611629</c:v>
                </c:pt>
                <c:pt idx="219">
                  <c:v>-13214449229.485807</c:v>
                </c:pt>
                <c:pt idx="220">
                  <c:v>-13875211812.253695</c:v>
                </c:pt>
                <c:pt idx="221">
                  <c:v>-14569012524.159977</c:v>
                </c:pt>
                <c:pt idx="222">
                  <c:v>-15297503271.661573</c:v>
                </c:pt>
                <c:pt idx="223">
                  <c:v>-16062418556.53825</c:v>
                </c:pt>
                <c:pt idx="224">
                  <c:v>-16865579605.65876</c:v>
                </c:pt>
                <c:pt idx="225">
                  <c:v>-17708898707.235294</c:v>
                </c:pt>
                <c:pt idx="226">
                  <c:v>-18594383763.890656</c:v>
                </c:pt>
                <c:pt idx="227">
                  <c:v>-19524143073.378784</c:v>
                </c:pt>
                <c:pt idx="228">
                  <c:v>-20500390348.34132</c:v>
                </c:pt>
                <c:pt idx="229">
                  <c:v>-21525449987.051983</c:v>
                </c:pt>
                <c:pt idx="230">
                  <c:v>-22601762607.698177</c:v>
                </c:pt>
                <c:pt idx="231">
                  <c:v>-23731890859.376682</c:v>
                </c:pt>
                <c:pt idx="232">
                  <c:v>-24918525523.639111</c:v>
                </c:pt>
                <c:pt idx="233">
                  <c:v>-26164491921.114662</c:v>
                </c:pt>
                <c:pt idx="234">
                  <c:v>-27472756638.463989</c:v>
                </c:pt>
                <c:pt idx="235">
                  <c:v>-28846434591.680786</c:v>
                </c:pt>
                <c:pt idx="236">
                  <c:v>-30288796442.558422</c:v>
                </c:pt>
                <c:pt idx="237">
                  <c:v>-31803276385.979939</c:v>
                </c:pt>
                <c:pt idx="238">
                  <c:v>-33393480326.572533</c:v>
                </c:pt>
                <c:pt idx="239">
                  <c:v>-35063194464.194756</c:v>
                </c:pt>
                <c:pt idx="240">
                  <c:v>-36816394308.69809</c:v>
                </c:pt>
                <c:pt idx="241">
                  <c:v>-38657254145.42659</c:v>
                </c:pt>
                <c:pt idx="242">
                  <c:v>-40590156973.991516</c:v>
                </c:pt>
                <c:pt idx="243">
                  <c:v>-42619704943.984688</c:v>
                </c:pt>
                <c:pt idx="244">
                  <c:v>-44750730312.477516</c:v>
                </c:pt>
                <c:pt idx="245">
                  <c:v>-46988306949.394989</c:v>
                </c:pt>
                <c:pt idx="246">
                  <c:v>-49337762418.158333</c:v>
                </c:pt>
                <c:pt idx="247">
                  <c:v>-51804690660.359848</c:v>
                </c:pt>
                <c:pt idx="248">
                  <c:v>-54394965314.67144</c:v>
                </c:pt>
                <c:pt idx="249">
                  <c:v>-57114753701.698608</c:v>
                </c:pt>
                <c:pt idx="250">
                  <c:v>-59970531508.077133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0E-4819-A046-230844ACE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43480"/>
        <c:axId val="520538888"/>
      </c:scatterChart>
      <c:valAx>
        <c:axId val="52054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Laufzeit (in Perioden)</a:t>
                </a:r>
              </a:p>
            </c:rich>
          </c:tx>
          <c:layout>
            <c:manualLayout>
              <c:xMode val="edge"/>
              <c:yMode val="edge"/>
              <c:x val="0.40569930449963082"/>
              <c:y val="0.91901066458313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538888"/>
        <c:crosses val="autoZero"/>
        <c:crossBetween val="midCat"/>
      </c:valAx>
      <c:valAx>
        <c:axId val="52053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Vermögen</a:t>
                </a:r>
                <a:endParaRPr lang="de-AT" baseline="-25000"/>
              </a:p>
            </c:rich>
          </c:tx>
          <c:layout>
            <c:manualLayout>
              <c:xMode val="edge"/>
              <c:yMode val="edge"/>
              <c:x val="1.0672854868222456E-2"/>
              <c:y val="0.32137827708391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&quot; 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543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6350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xVal>
            <c:numRef>
              <c:f>'Steigende bzw. Fallende Renten'!RBW_Laufzeit</c:f>
              <c:numCache>
                <c:formatCode>#,##0_);\(#,##0\)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</c:numCache>
            </c:numRef>
          </c:xVal>
          <c:yVal>
            <c:numRef>
              <c:f>'Steigende bzw. Fallende Renten'!$E$11:$E$261</c:f>
              <c:numCache>
                <c:formatCode>#,##0.00" €"</c:formatCode>
                <c:ptCount val="251"/>
                <c:pt idx="0">
                  <c:v>0</c:v>
                </c:pt>
                <c:pt idx="1">
                  <c:v>36000</c:v>
                </c:pt>
                <c:pt idx="2">
                  <c:v>72900</c:v>
                </c:pt>
                <c:pt idx="3">
                  <c:v>110717.1</c:v>
                </c:pt>
                <c:pt idx="4">
                  <c:v>149468.6925</c:v>
                </c:pt>
                <c:pt idx="5">
                  <c:v>189172.4672475</c:v>
                </c:pt>
                <c:pt idx="6">
                  <c:v>229846.41605981247</c:v>
                </c:pt>
                <c:pt idx="7">
                  <c:v>271508.83772234566</c:v>
                </c:pt>
                <c:pt idx="8">
                  <c:v>314178.34296403313</c:v>
                </c:pt>
                <c:pt idx="9">
                  <c:v>357873.85951110447</c:v>
                </c:pt>
                <c:pt idx="10">
                  <c:v>402614.63722040801</c:v>
                </c:pt>
                <c:pt idx="11">
                  <c:v>448420.25329351745</c:v>
                </c:pt>
                <c:pt idx="12">
                  <c:v>495310.61757287156</c:v>
                </c:pt>
                <c:pt idx="13">
                  <c:v>543305.97792121547</c:v>
                </c:pt>
                <c:pt idx="14">
                  <c:v>592426.92568563204</c:v>
                </c:pt>
                <c:pt idx="15">
                  <c:v>642694.40124747087</c:v>
                </c:pt>
                <c:pt idx="16">
                  <c:v>694129.69965950283</c:v>
                </c:pt>
                <c:pt idx="17">
                  <c:v>746754.47637164837</c:v>
                </c:pt>
                <c:pt idx="18">
                  <c:v>800590.75304664869</c:v>
                </c:pt>
                <c:pt idx="19">
                  <c:v>855660.92346706823</c:v>
                </c:pt>
                <c:pt idx="20">
                  <c:v>911987.75953504129</c:v>
                </c:pt>
                <c:pt idx="21">
                  <c:v>969594.41736619372</c:v>
                </c:pt>
                <c:pt idx="22">
                  <c:v>1028504.4434791945</c:v>
                </c:pt>
                <c:pt idx="23">
                  <c:v>1088741.7810824155</c:v>
                </c:pt>
                <c:pt idx="24">
                  <c:v>1150330.7764591952</c:v>
                </c:pt>
                <c:pt idx="25">
                  <c:v>1213296.1854532319</c:v>
                </c:pt>
                <c:pt idx="26">
                  <c:v>1277663.1800556506</c:v>
                </c:pt>
                <c:pt idx="27">
                  <c:v>1343457.355095312</c:v>
                </c:pt>
                <c:pt idx="28">
                  <c:v>1410704.7350339566</c:v>
                </c:pt>
                <c:pt idx="29">
                  <c:v>1479431.7808678027</c:v>
                </c:pt>
                <c:pt idx="30">
                  <c:v>1549665.39713724</c:v>
                </c:pt>
                <c:pt idx="31">
                  <c:v>1621432.9390462833</c:v>
                </c:pt>
                <c:pt idx="32">
                  <c:v>1694762.2196934819</c:v>
                </c:pt>
                <c:pt idx="33">
                  <c:v>1769681.5174160034</c:v>
                </c:pt>
                <c:pt idx="34">
                  <c:v>1846219.5832486339</c:v>
                </c:pt>
                <c:pt idx="35">
                  <c:v>1924405.6484994679</c:v>
                </c:pt>
                <c:pt idx="36">
                  <c:v>2004269.4324440854</c:v>
                </c:pt>
                <c:pt idx="37">
                  <c:v>2085841.1501400433</c:v>
                </c:pt>
                <c:pt idx="38">
                  <c:v>2169151.5203635334</c:v>
                </c:pt>
                <c:pt idx="39">
                  <c:v>2254231.7736700899</c:v>
                </c:pt>
                <c:pt idx="40">
                  <c:v>2341113.6605812558</c:v>
                </c:pt>
                <c:pt idx="41">
                  <c:v>2429829.4598991508</c:v>
                </c:pt>
                <c:pt idx="42">
                  <c:v>2520411.9871509057</c:v>
                </c:pt>
                <c:pt idx="43">
                  <c:v>2612894.6031649695</c:v>
                </c:pt>
                <c:pt idx="44">
                  <c:v>2707311.2227813122</c:v>
                </c:pt>
                <c:pt idx="45">
                  <c:v>2803696.3236975889</c:v>
                </c:pt>
                <c:pt idx="46">
                  <c:v>2902084.9554533553</c:v>
                </c:pt>
                <c:pt idx="47">
                  <c:v>3002512.7485544612</c:v>
                </c:pt>
                <c:pt idx="48">
                  <c:v>3105015.9237397765</c:v>
                </c:pt>
                <c:pt idx="49">
                  <c:v>3209631.3013924416</c:v>
                </c:pt>
                <c:pt idx="50">
                  <c:v>3316396.3110978627</c:v>
                </c:pt>
                <c:pt idx="51">
                  <c:v>3425349.0013507102</c:v>
                </c:pt>
                <c:pt idx="52">
                  <c:v>3536528.049413214</c:v>
                </c:pt>
                <c:pt idx="53">
                  <c:v>3649972.7713270774</c:v>
                </c:pt>
                <c:pt idx="54">
                  <c:v>3765723.1320813759</c:v>
                </c:pt>
                <c:pt idx="55">
                  <c:v>3883819.7559388331</c:v>
                </c:pt>
                <c:pt idx="56">
                  <c:v>4004303.9369229143</c:v>
                </c:pt>
                <c:pt idx="57">
                  <c:v>4127217.6494682068</c:v>
                </c:pt>
                <c:pt idx="58">
                  <c:v>4252603.5592365935</c:v>
                </c:pt>
                <c:pt idx="59">
                  <c:v>4380505.0341017684</c:v>
                </c:pt>
                <c:pt idx="60">
                  <c:v>4510966.155304688</c:v>
                </c:pt>
                <c:pt idx="61">
                  <c:v>4644031.7287825644</c:v>
                </c:pt>
                <c:pt idx="62">
                  <c:v>4779747.2966740923</c:v>
                </c:pt>
                <c:pt idx="63">
                  <c:v>4918159.1490035914</c:v>
                </c:pt>
                <c:pt idx="64">
                  <c:v>5059314.3355468269</c:v>
                </c:pt>
                <c:pt idx="65">
                  <c:v>5203260.6778812921</c:v>
                </c:pt>
                <c:pt idx="66">
                  <c:v>5350046.7816237872</c:v>
                </c:pt>
                <c:pt idx="67">
                  <c:v>5499722.0488581629</c:v>
                </c:pt>
                <c:pt idx="68">
                  <c:v>5652336.6907561542</c:v>
                </c:pt>
                <c:pt idx="69">
                  <c:v>5807941.7403942673</c:v>
                </c:pt>
                <c:pt idx="70">
                  <c:v>5966589.0657697199</c:v>
                </c:pt>
                <c:pt idx="71">
                  <c:v>6128331.3830184992</c:v>
                </c:pt>
                <c:pt idx="72">
                  <c:v>6293222.2698386321</c:v>
                </c:pt>
                <c:pt idx="73">
                  <c:v>6461316.1791218165</c:v>
                </c:pt>
                <c:pt idx="74">
                  <c:v>6632668.4527966045</c:v>
                </c:pt>
                <c:pt idx="75">
                  <c:v>6807335.3358863937</c:v>
                </c:pt>
                <c:pt idx="76">
                  <c:v>6985373.9907855075</c:v>
                </c:pt>
                <c:pt idx="77">
                  <c:v>7166842.5117567163</c:v>
                </c:pt>
                <c:pt idx="78">
                  <c:v>7351799.9396535875</c:v>
                </c:pt>
                <c:pt idx="79">
                  <c:v>7540306.2768711168</c:v>
                </c:pt>
                <c:pt idx="80">
                  <c:v>7732422.5025281366</c:v>
                </c:pt>
                <c:pt idx="81">
                  <c:v>7928210.587885051</c:v>
                </c:pt>
                <c:pt idx="82">
                  <c:v>8127733.5120005086</c:v>
                </c:pt>
                <c:pt idx="83">
                  <c:v>8331055.27763067</c:v>
                </c:pt>
                <c:pt idx="84">
                  <c:v>8538240.9273747858</c:v>
                </c:pt>
                <c:pt idx="85">
                  <c:v>8749356.5600708593</c:v>
                </c:pt>
                <c:pt idx="86">
                  <c:v>8964469.3474452291</c:v>
                </c:pt>
                <c:pt idx="87">
                  <c:v>9183647.551019948</c:v>
                </c:pt>
                <c:pt idx="88">
                  <c:v>9406960.5392819177</c:v>
                </c:pt>
                <c:pt idx="89">
                  <c:v>9634478.8051177841</c:v>
                </c:pt>
                <c:pt idx="90">
                  <c:v>9866273.9835186545</c:v>
                </c:pt>
                <c:pt idx="91">
                  <c:v>10102418.869558778</c:v>
                </c:pt>
                <c:pt idx="92">
                  <c:v>10342987.436652377</c:v>
                </c:pt>
                <c:pt idx="93">
                  <c:v>10588054.855092883</c:v>
                </c:pt>
                <c:pt idx="94">
                  <c:v>10837697.510878904</c:v>
                </c:pt>
                <c:pt idx="95">
                  <c:v>11091993.024831312</c:v>
                </c:pt>
                <c:pt idx="96">
                  <c:v>11351020.272005897</c:v>
                </c:pt>
                <c:pt idx="97">
                  <c:v>11614859.401406122</c:v>
                </c:pt>
                <c:pt idx="98">
                  <c:v>11883591.856000554</c:v>
                </c:pt>
                <c:pt idx="99">
                  <c:v>12157300.393049633</c:v>
                </c:pt>
                <c:pt idx="100">
                  <c:v>12436069.104746539</c:v>
                </c:pt>
                <c:pt idx="101">
                  <c:v>12719983.439176911</c:v>
                </c:pt>
                <c:pt idx="102">
                  <c:v>13009130.22160233</c:v>
                </c:pt>
                <c:pt idx="103">
                  <c:v>13303597.676072508</c:v>
                </c:pt>
                <c:pt idx="104">
                  <c:v>13603475.4473712</c:v>
                </c:pt>
                <c:pt idx="105">
                  <c:v>13908854.623300949</c:v>
                </c:pt>
                <c:pt idx="106">
                  <c:v>14219827.757311836</c:v>
                </c:pt>
                <c:pt idx="107">
                  <c:v>14536488.8914795</c:v>
                </c:pt>
                <c:pt idx="108">
                  <c:v>14858933.579837758</c:v>
                </c:pt>
                <c:pt idx="109">
                  <c:v>15187258.91207125</c:v>
                </c:pt>
                <c:pt idx="110">
                  <c:v>15521563.537573606</c:v>
                </c:pt>
                <c:pt idx="111">
                  <c:v>15861947.689876709</c:v>
                </c:pt>
                <c:pt idx="112">
                  <c:v>16208513.211456753</c:v>
                </c:pt>
                <c:pt idx="113">
                  <c:v>16561363.578922817</c:v>
                </c:pt>
                <c:pt idx="114">
                  <c:v>16920603.928593814</c:v>
                </c:pt>
                <c:pt idx="115">
                  <c:v>17286341.08246975</c:v>
                </c:pt>
                <c:pt idx="116">
                  <c:v>17658683.574603293</c:v>
                </c:pt>
                <c:pt idx="117">
                  <c:v>18037741.677877806</c:v>
                </c:pt>
                <c:pt idx="118">
                  <c:v>18423627.43119799</c:v>
                </c:pt>
                <c:pt idx="119">
                  <c:v>18816454.667099498</c:v>
                </c:pt>
                <c:pt idx="120">
                  <c:v>19216339.039783861</c:v>
                </c:pt>
                <c:pt idx="121">
                  <c:v>19623398.053585269</c:v>
                </c:pt>
                <c:pt idx="122">
                  <c:v>20037751.091875747</c:v>
                </c:pt>
                <c:pt idx="123">
                  <c:v>20459519.446415447</c:v>
                </c:pt>
                <c:pt idx="124">
                  <c:v>20888826.347154856</c:v>
                </c:pt>
                <c:pt idx="125">
                  <c:v>21325796.992495786</c:v>
                </c:pt>
                <c:pt idx="126">
                  <c:v>21770558.58001817</c:v>
                </c:pt>
                <c:pt idx="127">
                  <c:v>22223240.33767974</c:v>
                </c:pt>
                <c:pt idx="128">
                  <c:v>22683973.555495843</c:v>
                </c:pt>
                <c:pt idx="129">
                  <c:v>23152891.617706697</c:v>
                </c:pt>
                <c:pt idx="130">
                  <c:v>23630130.035439502</c:v>
                </c:pt>
                <c:pt idx="131">
                  <c:v>24115826.479872972</c:v>
                </c:pt>
                <c:pt idx="132">
                  <c:v>24610120.81591196</c:v>
                </c:pt>
                <c:pt idx="133">
                  <c:v>25113155.136379942</c:v>
                </c:pt>
                <c:pt idx="134">
                  <c:v>25625073.796737239</c:v>
                </c:pt>
                <c:pt idx="135">
                  <c:v>26146023.45033301</c:v>
                </c:pt>
                <c:pt idx="136">
                  <c:v>26676153.084199164</c:v>
                </c:pt>
                <c:pt idx="137">
                  <c:v>27215614.055394419</c:v>
                </c:pt>
                <c:pt idx="138">
                  <c:v>27764560.127906926</c:v>
                </c:pt>
                <c:pt idx="139">
                  <c:v>28323147.510123938</c:v>
                </c:pt>
                <c:pt idx="140">
                  <c:v>28891534.892877191</c:v>
                </c:pt>
                <c:pt idx="141">
                  <c:v>29469883.488072753</c:v>
                </c:pt>
                <c:pt idx="142">
                  <c:v>30058357.067914274</c:v>
                </c:pt>
                <c:pt idx="143">
                  <c:v>30657122.004728623</c:v>
                </c:pt>
                <c:pt idx="144">
                  <c:v>31266347.311403144</c:v>
                </c:pt>
                <c:pt idx="145">
                  <c:v>31886204.682443816</c:v>
                </c:pt>
                <c:pt idx="146">
                  <c:v>32516868.535663795</c:v>
                </c:pt>
                <c:pt idx="147">
                  <c:v>33158516.054511908</c:v>
                </c:pt>
                <c:pt idx="148">
                  <c:v>33811327.231050879</c:v>
                </c:pt>
                <c:pt idx="149">
                  <c:v>34475484.909595139</c:v>
                </c:pt>
                <c:pt idx="150">
                  <c:v>35151174.831018351</c:v>
                </c:pt>
                <c:pt idx="151">
                  <c:v>35838585.677740708</c:v>
                </c:pt>
                <c:pt idx="152">
                  <c:v>36537909.119406469</c:v>
                </c:pt>
                <c:pt idx="153">
                  <c:v>37249339.859262213</c:v>
                </c:pt>
                <c:pt idx="154">
                  <c:v>37973075.681246437</c:v>
                </c:pt>
                <c:pt idx="155">
                  <c:v>38709317.497801378</c:v>
                </c:pt>
                <c:pt idx="156">
                  <c:v>39458269.398418009</c:v>
                </c:pt>
                <c:pt idx="157">
                  <c:v>40220138.698925383</c:v>
                </c:pt>
                <c:pt idx="158">
                  <c:v>40995135.991535679</c:v>
                </c:pt>
                <c:pt idx="159">
                  <c:v>41783475.195656396</c:v>
                </c:pt>
                <c:pt idx="160">
                  <c:v>42585373.609481402</c:v>
                </c:pt>
                <c:pt idx="161">
                  <c:v>43401051.962372683</c:v>
                </c:pt>
                <c:pt idx="162">
                  <c:v>44230734.468044817</c:v>
                </c:pt>
                <c:pt idx="163">
                  <c:v>45074648.878564402</c:v>
                </c:pt>
                <c:pt idx="164">
                  <c:v>45933026.53917677</c:v>
                </c:pt>
                <c:pt idx="165">
                  <c:v>46806102.443972662</c:v>
                </c:pt>
                <c:pt idx="166">
                  <c:v>47694115.292407572</c:v>
                </c:pt>
                <c:pt idx="167">
                  <c:v>48597307.546686761</c:v>
                </c:pt>
                <c:pt idx="168">
                  <c:v>49515925.490029074</c:v>
                </c:pt>
                <c:pt idx="169">
                  <c:v>50450219.285822935</c:v>
                </c:pt>
                <c:pt idx="170">
                  <c:v>51400443.037688136</c:v>
                </c:pt>
                <c:pt idx="171">
                  <c:v>52366854.850457095</c:v>
                </c:pt>
                <c:pt idx="172">
                  <c:v>53349716.892089628</c:v>
                </c:pt>
                <c:pt idx="173">
                  <c:v>54349295.456535406</c:v>
                </c:pt>
                <c:pt idx="174">
                  <c:v>55365861.027558513</c:v>
                </c:pt>
                <c:pt idx="175">
                  <c:v>56399688.343538716</c:v>
                </c:pt>
                <c:pt idx="176">
                  <c:v>57451056.463264294</c:v>
                </c:pt>
                <c:pt idx="177">
                  <c:v>58520248.832731478</c:v>
                </c:pt>
                <c:pt idx="178">
                  <c:v>59607553.352965854</c:v>
                </c:pt>
                <c:pt idx="179">
                  <c:v>60713262.448881179</c:v>
                </c:pt>
                <c:pt idx="180">
                  <c:v>61837673.139191441</c:v>
                </c:pt>
                <c:pt idx="181">
                  <c:v>62981087.107392132</c:v>
                </c:pt>
                <c:pt idx="182">
                  <c:v>64143810.773826957</c:v>
                </c:pt>
                <c:pt idx="183">
                  <c:v>65326155.368856549</c:v>
                </c:pt>
                <c:pt idx="184">
                  <c:v>66528437.0071458</c:v>
                </c:pt>
                <c:pt idx="185">
                  <c:v>67750976.76308696</c:v>
                </c:pt>
                <c:pt idx="186">
                  <c:v>68994100.747375578</c:v>
                </c:pt>
                <c:pt idx="187">
                  <c:v>70258140.184756935</c:v>
                </c:pt>
                <c:pt idx="188">
                  <c:v>71543431.492960721</c:v>
                </c:pt>
                <c:pt idx="189">
                  <c:v>72850316.362841904</c:v>
                </c:pt>
                <c:pt idx="190">
                  <c:v>74179141.839746177</c:v>
                </c:pt>
                <c:pt idx="191">
                  <c:v>75530260.406118616</c:v>
                </c:pt>
                <c:pt idx="192">
                  <c:v>76904030.065374404</c:v>
                </c:pt>
                <c:pt idx="193">
                  <c:v>78300814.427050665</c:v>
                </c:pt>
                <c:pt idx="194">
                  <c:v>79720982.793259025</c:v>
                </c:pt>
                <c:pt idx="195">
                  <c:v>81164910.246458545</c:v>
                </c:pt>
                <c:pt idx="196">
                  <c:v>82632977.738569051</c:v>
                </c:pt>
                <c:pt idx="197">
                  <c:v>84125572.18144536</c:v>
                </c:pt>
                <c:pt idx="198">
                  <c:v>85643086.538732782</c:v>
                </c:pt>
                <c:pt idx="199">
                  <c:v>87185919.919125184</c:v>
                </c:pt>
                <c:pt idx="200">
                  <c:v>88754477.671046585</c:v>
                </c:pt>
                <c:pt idx="201">
                  <c:v>90349171.478778154</c:v>
                </c:pt>
                <c:pt idx="202">
                  <c:v>91970419.460052341</c:v>
                </c:pt>
                <c:pt idx="203">
                  <c:v>93618646.26513657</c:v>
                </c:pt>
                <c:pt idx="204">
                  <c:v>95294283.177428916</c:v>
                </c:pt>
                <c:pt idx="205">
                  <c:v>96997768.215588793</c:v>
                </c:pt>
                <c:pt idx="206">
                  <c:v>98729546.237226039</c:v>
                </c:pt>
                <c:pt idx="207">
                  <c:v>100490069.04417188</c:v>
                </c:pt>
                <c:pt idx="208">
                  <c:v>102279795.48935579</c:v>
                </c:pt>
                <c:pt idx="209">
                  <c:v>104099191.58531266</c:v>
                </c:pt>
                <c:pt idx="210">
                  <c:v>105948730.61434507</c:v>
                </c:pt>
                <c:pt idx="211">
                  <c:v>107828893.24036549</c:v>
                </c:pt>
                <c:pt idx="212">
                  <c:v>109740167.62244426</c:v>
                </c:pt>
                <c:pt idx="213">
                  <c:v>111683049.53008895</c:v>
                </c:pt>
                <c:pt idx="214">
                  <c:v>113658042.46028139</c:v>
                </c:pt>
                <c:pt idx="215">
                  <c:v>115665657.75629912</c:v>
                </c:pt>
                <c:pt idx="216">
                  <c:v>117706414.72834827</c:v>
                </c:pt>
                <c:pt idx="217">
                  <c:v>119780840.77603519</c:v>
                </c:pt>
                <c:pt idx="218">
                  <c:v>121889471.51270503</c:v>
                </c:pt>
                <c:pt idx="219">
                  <c:v>124032850.8916752</c:v>
                </c:pt>
                <c:pt idx="220">
                  <c:v>126211531.33439274</c:v>
                </c:pt>
                <c:pt idx="221">
                  <c:v>128426073.86054446</c:v>
                </c:pt>
                <c:pt idx="222">
                  <c:v>130677048.22014982</c:v>
                </c:pt>
                <c:pt idx="223">
                  <c:v>132965033.02766621</c:v>
                </c:pt>
                <c:pt idx="224">
                  <c:v>135290615.89813751</c:v>
                </c:pt>
                <c:pt idx="225">
                  <c:v>137654393.58541644</c:v>
                </c:pt>
                <c:pt idx="226">
                  <c:v>140056972.12249261</c:v>
                </c:pt>
                <c:pt idx="227">
                  <c:v>142498966.96395788</c:v>
                </c:pt>
                <c:pt idx="228">
                  <c:v>144981003.1306414</c:v>
                </c:pt>
                <c:pt idx="229">
                  <c:v>147503715.35644743</c:v>
                </c:pt>
                <c:pt idx="230">
                  <c:v>150067748.23742902</c:v>
                </c:pt>
                <c:pt idx="231">
                  <c:v>152673756.38313165</c:v>
                </c:pt>
                <c:pt idx="232">
                  <c:v>155322404.57024124</c:v>
                </c:pt>
                <c:pt idx="233">
                  <c:v>158014367.8985711</c:v>
                </c:pt>
                <c:pt idx="234">
                  <c:v>160750331.94942367</c:v>
                </c:pt>
                <c:pt idx="235">
                  <c:v>163530992.94636279</c:v>
                </c:pt>
                <c:pt idx="236">
                  <c:v>166357057.91843298</c:v>
                </c:pt>
                <c:pt idx="237">
                  <c:v>169229244.86586294</c:v>
                </c:pt>
                <c:pt idx="238">
                  <c:v>172148282.9282909</c:v>
                </c:pt>
                <c:pt idx="239">
                  <c:v>175114912.55554968</c:v>
                </c:pt>
                <c:pt idx="240">
                  <c:v>178129885.68105066</c:v>
                </c:pt>
                <c:pt idx="241">
                  <c:v>181193965.89780584</c:v>
                </c:pt>
                <c:pt idx="242">
                  <c:v>184307928.63712776</c:v>
                </c:pt>
                <c:pt idx="243">
                  <c:v>187472561.35004807</c:v>
                </c:pt>
                <c:pt idx="244">
                  <c:v>190688663.69149581</c:v>
                </c:pt>
                <c:pt idx="245">
                  <c:v>193957047.70727724</c:v>
                </c:pt>
                <c:pt idx="246">
                  <c:v>197278538.02389947</c:v>
                </c:pt>
                <c:pt idx="247">
                  <c:v>200653972.04128116</c:v>
                </c:pt>
                <c:pt idx="248">
                  <c:v>204084200.1283938</c:v>
                </c:pt>
                <c:pt idx="249">
                  <c:v>207570085.82187808</c:v>
                </c:pt>
                <c:pt idx="250">
                  <c:v>211112506.02768019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24-404D-A9FE-6C54A04C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43480"/>
        <c:axId val="520538888"/>
      </c:scatterChart>
      <c:valAx>
        <c:axId val="52054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Laufzeit (in Perioden)</a:t>
                </a:r>
              </a:p>
            </c:rich>
          </c:tx>
          <c:layout>
            <c:manualLayout>
              <c:xMode val="edge"/>
              <c:yMode val="edge"/>
              <c:x val="0.40569930449963082"/>
              <c:y val="0.91901066458313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538888"/>
        <c:crosses val="autoZero"/>
        <c:crossBetween val="midCat"/>
      </c:valAx>
      <c:valAx>
        <c:axId val="52053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Vermögen</a:t>
                </a:r>
                <a:endParaRPr lang="de-AT" baseline="-25000"/>
              </a:p>
            </c:rich>
          </c:tx>
          <c:layout>
            <c:manualLayout>
              <c:xMode val="edge"/>
              <c:yMode val="edge"/>
              <c:x val="1.0672854868222456E-2"/>
              <c:y val="0.32137827708391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&quot; 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543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6350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xVal>
            <c:numRef>
              <c:f>'Steigende bzw. Fallende Renten'!Ann_Laufzeit</c:f>
              <c:numCache>
                <c:formatCode>#,##0_);\(#,##0\)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'Steigende bzw. Fallende Renten'!$I$11:$I$261</c:f>
              <c:numCache>
                <c:formatCode>#,##0.00" €"</c:formatCode>
                <c:ptCount val="251"/>
                <c:pt idx="0">
                  <c:v>500000</c:v>
                </c:pt>
                <c:pt idx="1">
                  <c:v>496295.5025799626</c:v>
                </c:pt>
                <c:pt idx="2">
                  <c:v>491257.60039212182</c:v>
                </c:pt>
                <c:pt idx="3">
                  <c:v>484773.69600221544</c:v>
                </c:pt>
                <c:pt idx="4">
                  <c:v>476723.72501643328</c:v>
                </c:pt>
                <c:pt idx="5">
                  <c:v>466979.70924992627</c:v>
                </c:pt>
                <c:pt idx="6">
                  <c:v>455405.28461440076</c:v>
                </c:pt>
                <c:pt idx="7">
                  <c:v>441855.2023431781</c:v>
                </c:pt>
                <c:pt idx="8">
                  <c:v>426174.80209831661</c:v>
                </c:pt>
                <c:pt idx="9">
                  <c:v>408199.45542673126</c:v>
                </c:pt>
                <c:pt idx="10">
                  <c:v>387753.97795050655</c:v>
                </c:pt>
                <c:pt idx="11">
                  <c:v>364652.00859056815</c:v>
                </c:pt>
                <c:pt idx="12">
                  <c:v>338695.35403233429</c:v>
                </c:pt>
                <c:pt idx="13">
                  <c:v>309673.29654667823</c:v>
                </c:pt>
                <c:pt idx="14">
                  <c:v>277361.86317924847</c:v>
                </c:pt>
                <c:pt idx="15">
                  <c:v>241523.05421565665</c:v>
                </c:pt>
                <c:pt idx="16">
                  <c:v>201904.02871898306</c:v>
                </c:pt>
                <c:pt idx="17">
                  <c:v>158236.24481917755</c:v>
                </c:pt>
                <c:pt idx="18">
                  <c:v>110234.55231095155</c:v>
                </c:pt>
                <c:pt idx="19">
                  <c:v>57596.234987346856</c:v>
                </c:pt>
                <c:pt idx="20">
                  <c:v>-4.1618477553129196E-9</c:v>
                </c:pt>
                <c:pt idx="21">
                  <c:v>-62895.088606191472</c:v>
                </c:pt>
                <c:pt idx="22">
                  <c:v>-131450.73518693564</c:v>
                </c:pt>
                <c:pt idx="23">
                  <c:v>-206050.59978273441</c:v>
                </c:pt>
                <c:pt idx="24">
                  <c:v>-287101.55072178121</c:v>
                </c:pt>
                <c:pt idx="25">
                  <c:v>-375034.98604577675</c:v>
                </c:pt>
                <c:pt idx="26">
                  <c:v>-470308.22744748835</c:v>
                </c:pt>
                <c:pt idx="27">
                  <c:v>-573405.99060326244</c:v>
                </c:pt>
                <c:pt idx="28">
                  <c:v>-684841.93598816125</c:v>
                </c:pt>
                <c:pt idx="29">
                  <c:v>-805160.30447649444</c:v>
                </c:pt>
                <c:pt idx="30">
                  <c:v>-934937.64225680125</c:v>
                </c:pt>
                <c:pt idx="31">
                  <c:v>-1074784.6198283827</c:v>
                </c:pt>
                <c:pt idx="32">
                  <c:v>-1225347.9500968929</c:v>
                </c:pt>
                <c:pt idx="33">
                  <c:v>-1387312.4108499123</c:v>
                </c:pt>
                <c:pt idx="34">
                  <c:v>-1561402.9771705098</c:v>
                </c:pt>
                <c:pt idx="35">
                  <c:v>-1748387.0696382611</c:v>
                </c:pt>
                <c:pt idx="36">
                  <c:v>-1949076.924473769</c:v>
                </c:pt>
                <c:pt idx="37">
                  <c:v>-2164332.0921051959</c:v>
                </c:pt>
                <c:pt idx="38">
                  <c:v>-2395062.0709745036</c:v>
                </c:pt>
                <c:pt idx="39">
                  <c:v>-2642229.0837578387</c:v>
                </c:pt>
                <c:pt idx="40">
                  <c:v>-2906851.0035497248</c:v>
                </c:pt>
                <c:pt idx="41">
                  <c:v>-3190004.4379553651</c:v>
                </c:pt>
                <c:pt idx="42">
                  <c:v>-3492827.979450414</c:v>
                </c:pt>
                <c:pt idx="43">
                  <c:v>-3816525.6308041066</c:v>
                </c:pt>
                <c:pt idx="44">
                  <c:v>-4162370.4148207307</c:v>
                </c:pt>
                <c:pt idx="45">
                  <c:v>-4531708.1781372428</c:v>
                </c:pt>
                <c:pt idx="46">
                  <c:v>-4925961.5993225994</c:v>
                </c:pt>
                <c:pt idx="47">
                  <c:v>-5346634.4120583627</c:v>
                </c:pt>
                <c:pt idx="48">
                  <c:v>-5795315.8547417009</c:v>
                </c:pt>
                <c:pt idx="49">
                  <c:v>-6273685.358442422</c:v>
                </c:pt>
                <c:pt idx="50">
                  <c:v>-6783517.4857667247</c:v>
                </c:pt>
                <c:pt idx="51">
                  <c:v>-7326687.1338333301</c:v>
                </c:pt>
                <c:pt idx="52">
                  <c:v>-7905175.0152543969</c:v>
                </c:pt>
                <c:pt idx="53">
                  <c:v>-8521073.4317356925</c:v>
                </c:pt>
                <c:pt idx="54">
                  <c:v>-9176592.3556697965</c:v>
                </c:pt>
                <c:pt idx="55">
                  <c:v>-9874065.835894499</c:v>
                </c:pt>
                <c:pt idx="56">
                  <c:v>-10615958.744628083</c:v>
                </c:pt>
                <c:pt idx="57">
                  <c:v>-11404873.883475902</c:v>
                </c:pt>
                <c:pt idx="58">
                  <c:v>-12243559.467330769</c:v>
                </c:pt>
                <c:pt idx="59">
                  <c:v>-13134917.00596562</c:v>
                </c:pt>
                <c:pt idx="60">
                  <c:v>-14082009.604142949</c:v>
                </c:pt>
                <c:pt idx="61">
                  <c:v>-15088070.702144306</c:v>
                </c:pt>
                <c:pt idx="62">
                  <c:v>-16156513.279757498</c:v>
                </c:pt>
                <c:pt idx="63">
                  <c:v>-17290939.54795159</c:v>
                </c:pt>
                <c:pt idx="64">
                  <c:v>-18495151.153723635</c:v>
                </c:pt>
                <c:pt idx="65">
                  <c:v>-19773159.924919263</c:v>
                </c:pt>
                <c:pt idx="66">
                  <c:v>-21129199.183215048</c:v>
                </c:pt>
                <c:pt idx="67">
                  <c:v>-22567735.654907614</c:v>
                </c:pt>
                <c:pt idx="68">
                  <c:v>-24093482.010686081</c:v>
                </c:pt>
                <c:pt idx="69">
                  <c:v>-25711410.067174796</c:v>
                </c:pt>
                <c:pt idx="70">
                  <c:v>-27426764.684726123</c:v>
                </c:pt>
                <c:pt idx="71">
                  <c:v>-29245078.397722721</c:v>
                </c:pt>
                <c:pt idx="72">
                  <c:v>-31172186.81551956</c:v>
                </c:pt>
                <c:pt idx="73">
                  <c:v>-33214244.834122665</c:v>
                </c:pt>
                <c:pt idx="74">
                  <c:v>-35377743.700769015</c:v>
                </c:pt>
                <c:pt idx="75">
                  <c:v>-37669528.975745291</c:v>
                </c:pt>
                <c:pt idx="76">
                  <c:v>-40096819.438067891</c:v>
                </c:pt>
                <c:pt idx="77">
                  <c:v>-42667226.984048039</c:v>
                </c:pt>
                <c:pt idx="78">
                  <c:v>-45388777.57029026</c:v>
                </c:pt>
                <c:pt idx="79">
                  <c:v>-48269933.255326182</c:v>
                </c:pt>
                <c:pt idx="80">
                  <c:v>-51319615.396874756</c:v>
                </c:pt>
                <c:pt idx="81">
                  <c:v>-54547229.064652056</c:v>
                </c:pt>
                <c:pt idx="82">
                  <c:v>-57962688.731735565</c:v>
                </c:pt>
                <c:pt idx="83">
                  <c:v>-61576445.310727283</c:v>
                </c:pt>
                <c:pt idx="84">
                  <c:v>-65399514.60436479</c:v>
                </c:pt>
                <c:pt idx="85">
                  <c:v>-69443507.24380821</c:v>
                </c:pt>
                <c:pt idx="86">
                  <c:v>-73720660.191592813</c:v>
                </c:pt>
                <c:pt idx="87">
                  <c:v>-78243869.890190408</c:v>
                </c:pt>
                <c:pt idx="88">
                  <c:v>-83026727.141278595</c:v>
                </c:pt>
                <c:pt idx="89">
                  <c:v>-88083553.805184349</c:v>
                </c:pt>
                <c:pt idx="90">
                  <c:v>-93429441.414559066</c:v>
                </c:pt>
                <c:pt idx="91">
                  <c:v>-99080291.801167145</c:v>
                </c:pt>
                <c:pt idx="92">
                  <c:v>-105052859.83974081</c:v>
                </c:pt>
                <c:pt idx="93">
                  <c:v>-111364798.41818379</c:v>
                </c:pt>
                <c:pt idx="94">
                  <c:v>-118034705.74900715</c:v>
                </c:pt>
                <c:pt idx="95">
                  <c:v>-125082175.14276825</c:v>
                </c:pt>
                <c:pt idx="96">
                  <c:v>-132527847.37046982</c:v>
                </c:pt>
                <c:pt idx="97">
                  <c:v>-140393465.74837902</c:v>
                </c:pt>
                <c:pt idx="98">
                  <c:v>-148701934.0855591</c:v>
                </c:pt>
                <c:pt idx="99">
                  <c:v>-157477377.64158863</c:v>
                </c:pt>
                <c:pt idx="100">
                  <c:v>-166745207.24948969</c:v>
                </c:pt>
                <c:pt idx="101">
                  <c:v>-176532186.76681867</c:v>
                </c:pt>
                <c:pt idx="102">
                  <c:v>-186866504.02620828</c:v>
                </c:pt>
                <c:pt idx="103">
                  <c:v>-197777845.46540934</c:v>
                </c:pt>
                <c:pt idx="104">
                  <c:v>-209297474.62608606</c:v>
                </c:pt>
                <c:pt idx="105">
                  <c:v>-221458314.72029287</c:v>
                </c:pt>
                <c:pt idx="106">
                  <c:v>-234295035.47372612</c:v>
                </c:pt>
                <c:pt idx="107">
                  <c:v>-247844144.46552777</c:v>
                </c:pt>
                <c:pt idx="108">
                  <c:v>-262144083.19564414</c:v>
                </c:pt>
                <c:pt idx="109">
                  <c:v>-277235328.12253994</c:v>
                </c:pt>
                <c:pt idx="110">
                  <c:v>-293160496.92646503</c:v>
                </c:pt>
                <c:pt idx="111">
                  <c:v>-309964460.26649833</c:v>
                </c:pt>
                <c:pt idx="112">
                  <c:v>-327694459.31328166</c:v>
                </c:pt>
                <c:pt idx="113">
                  <c:v>-346400229.35374248</c:v>
                </c:pt>
                <c:pt idx="114">
                  <c:v>-366134129.77921826</c:v>
                </c:pt>
                <c:pt idx="115">
                  <c:v>-386951280.78427935</c:v>
                </c:pt>
                <c:pt idx="116">
                  <c:v>-408909707.12023747</c:v>
                </c:pt>
                <c:pt idx="117">
                  <c:v>-432070489.26486325</c:v>
                </c:pt>
                <c:pt idx="118">
                  <c:v>-456497922.38826495</c:v>
                </c:pt>
                <c:pt idx="119">
                  <c:v>-482259683.51424307</c:v>
                </c:pt>
                <c:pt idx="120">
                  <c:v>-509427007.29678267</c:v>
                </c:pt>
                <c:pt idx="121">
                  <c:v>-538074870.85272229</c:v>
                </c:pt>
                <c:pt idx="122">
                  <c:v>-568282188.11410296</c:v>
                </c:pt>
                <c:pt idx="123">
                  <c:v>-600132014.18730247</c:v>
                </c:pt>
                <c:pt idx="124">
                  <c:v>-633711760.23086166</c:v>
                </c:pt>
                <c:pt idx="125">
                  <c:v>-669113419.38996673</c:v>
                </c:pt>
                <c:pt idx="126">
                  <c:v>-706433804.35292947</c:v>
                </c:pt>
                <c:pt idx="127">
                  <c:v>-745774797.12377882</c:v>
                </c:pt>
                <c:pt idx="128">
                  <c:v>-787243611.63529885</c:v>
                </c:pt>
                <c:pt idx="129">
                  <c:v>-830953069.85860801</c:v>
                </c:pt>
                <c:pt idx="130">
                  <c:v>-877021892.09874451</c:v>
                </c:pt>
                <c:pt idx="131">
                  <c:v>-925575002.2007761</c:v>
                </c:pt>
                <c:pt idx="132">
                  <c:v>-976743848.42779303</c:v>
                </c:pt>
                <c:pt idx="133">
                  <c:v>-1030666740.8108399</c:v>
                </c:pt>
                <c:pt idx="134">
                  <c:v>-1087489205.8115056</c:v>
                </c:pt>
                <c:pt idx="135">
                  <c:v>-1147364359.1806092</c:v>
                </c:pt>
                <c:pt idx="136">
                  <c:v>-1210453297.9413095</c:v>
                </c:pt>
                <c:pt idx="137">
                  <c:v>-1276925512.4721115</c:v>
                </c:pt>
                <c:pt idx="138">
                  <c:v>-1346959319.714803</c:v>
                </c:pt>
                <c:pt idx="139">
                  <c:v>-1420742318.5843923</c:v>
                </c:pt>
                <c:pt idx="140">
                  <c:v>-1498471868.7128153</c:v>
                </c:pt>
                <c:pt idx="141">
                  <c:v>-1580355593.7156274</c:v>
                </c:pt>
                <c:pt idx="142">
                  <c:v>-1666611910.231267</c:v>
                </c:pt>
                <c:pt idx="143">
                  <c:v>-1757470584.0458829</c:v>
                </c:pt>
                <c:pt idx="144">
                  <c:v>-1853173314.6833518</c:v>
                </c:pt>
                <c:pt idx="145">
                  <c:v>-1953974349.9101009</c:v>
                </c:pt>
                <c:pt idx="146">
                  <c:v>-2060141131.6778908</c:v>
                </c:pt>
                <c:pt idx="147">
                  <c:v>-2171954975.1049619</c:v>
                </c:pt>
                <c:pt idx="148">
                  <c:v>-2289711782.1771131</c:v>
                </c:pt>
                <c:pt idx="149">
                  <c:v>-2413722791.9355483</c:v>
                </c:pt>
                <c:pt idx="150">
                  <c:v>-2544315369.0078883</c:v>
                </c:pt>
                <c:pt idx="151">
                  <c:v>-2681833832.432868</c:v>
                </c:pt>
                <c:pt idx="152">
                  <c:v>-2826640326.8280802</c:v>
                </c:pt>
                <c:pt idx="153">
                  <c:v>-2979115738.0539956</c:v>
                </c:pt>
                <c:pt idx="154">
                  <c:v>-3139660655.6365871</c:v>
                </c:pt>
                <c:pt idx="155">
                  <c:v>-3308696384.3255038</c:v>
                </c:pt>
                <c:pt idx="156">
                  <c:v>-3486666007.2851501</c:v>
                </c:pt>
                <c:pt idx="157">
                  <c:v>-3674035503.5425134</c:v>
                </c:pt>
                <c:pt idx="158">
                  <c:v>-3871294922.4484692</c:v>
                </c:pt>
                <c:pt idx="159">
                  <c:v>-4078959618.0488758</c:v>
                </c:pt>
                <c:pt idx="160">
                  <c:v>-4297571546.4084225</c:v>
                </c:pt>
                <c:pt idx="161">
                  <c:v>-4527700629.0842304</c:v>
                </c:pt>
                <c:pt idx="162">
                  <c:v>-4769946186.1080446</c:v>
                </c:pt>
                <c:pt idx="163">
                  <c:v>-5024938442.0058336</c:v>
                </c:pt>
                <c:pt idx="164">
                  <c:v>-5293340108.5622072</c:v>
                </c:pt>
                <c:pt idx="165">
                  <c:v>-5575848048.2246418</c:v>
                </c:pt>
                <c:pt idx="166">
                  <c:v>-5873195022.2395716</c:v>
                </c:pt>
                <c:pt idx="167">
                  <c:v>-6186151527.819396</c:v>
                </c:pt>
                <c:pt idx="168">
                  <c:v>-6515527728.856926</c:v>
                </c:pt>
                <c:pt idx="169">
                  <c:v>-6862175484.9321938</c:v>
                </c:pt>
                <c:pt idx="170">
                  <c:v>-7226990483.5965223</c:v>
                </c:pt>
                <c:pt idx="171">
                  <c:v>-7610914481.1707764</c:v>
                </c:pt>
                <c:pt idx="172">
                  <c:v>-8014937657.5595207</c:v>
                </c:pt>
                <c:pt idx="173">
                  <c:v>-8440101090.8609104</c:v>
                </c:pt>
                <c:pt idx="174">
                  <c:v>-8887499357.844305</c:v>
                </c:pt>
                <c:pt idx="175">
                  <c:v>-9358283266.6744843</c:v>
                </c:pt>
                <c:pt idx="176">
                  <c:v>-9853662728.5836906</c:v>
                </c:pt>
                <c:pt idx="177">
                  <c:v>-10374909775.531378</c:v>
                </c:pt>
                <c:pt idx="178">
                  <c:v>-10923361731.247189</c:v>
                </c:pt>
                <c:pt idx="179">
                  <c:v>-11500424543.426361</c:v>
                </c:pt>
                <c:pt idx="180">
                  <c:v>-12107576285.239162</c:v>
                </c:pt>
                <c:pt idx="181">
                  <c:v>-12746370834.728264</c:v>
                </c:pt>
                <c:pt idx="182">
                  <c:v>-13418441741.100906</c:v>
                </c:pt>
                <c:pt idx="183">
                  <c:v>-14125506287.37763</c:v>
                </c:pt>
                <c:pt idx="184">
                  <c:v>-14869369759.337055</c:v>
                </c:pt>
                <c:pt idx="185">
                  <c:v>-15651929931.198076</c:v>
                </c:pt>
                <c:pt idx="186">
                  <c:v>-16475181779.007914</c:v>
                </c:pt>
                <c:pt idx="187">
                  <c:v>-17341222433.25824</c:v>
                </c:pt>
                <c:pt idx="188">
                  <c:v>-18252256382.83308</c:v>
                </c:pt>
                <c:pt idx="189">
                  <c:v>-19210600943.003139</c:v>
                </c:pt>
                <c:pt idx="190">
                  <c:v>-20218692000.822838</c:v>
                </c:pt>
                <c:pt idx="191">
                  <c:v>-21279090051.9603</c:v>
                </c:pt>
                <c:pt idx="192">
                  <c:v>-22394486543.69849</c:v>
                </c:pt>
                <c:pt idx="193">
                  <c:v>-23567710539.589199</c:v>
                </c:pt>
                <c:pt idx="194">
                  <c:v>-24801735722.022675</c:v>
                </c:pt>
                <c:pt idx="195">
                  <c:v>-26099687749.795982</c:v>
                </c:pt>
                <c:pt idx="196">
                  <c:v>-27464851988.624844</c:v>
                </c:pt>
                <c:pt idx="197">
                  <c:v>-28900681633.448711</c:v>
                </c:pt>
                <c:pt idx="198">
                  <c:v>-30410806242.329475</c:v>
                </c:pt>
                <c:pt idx="199">
                  <c:v>-31999040702.742611</c:v>
                </c:pt>
                <c:pt idx="200">
                  <c:v>-33669394652.108269</c:v>
                </c:pt>
                <c:pt idx="201">
                  <c:v>-35426082375.511353</c:v>
                </c:pt>
                <c:pt idx="202">
                  <c:v>-37273533204.716492</c:v>
                </c:pt>
                <c:pt idx="203">
                  <c:v>-39216402443.799072</c:v>
                </c:pt>
                <c:pt idx="204">
                  <c:v>-41259582847.989655</c:v>
                </c:pt>
                <c:pt idx="205">
                  <c:v>-43408216683.669792</c:v>
                </c:pt>
                <c:pt idx="206">
                  <c:v>-45667708398.865166</c:v>
                </c:pt>
                <c:pt idx="207">
                  <c:v>-48043737935.060783</c:v>
                </c:pt>
                <c:pt idx="208">
                  <c:v>-50542274712.716278</c:v>
                </c:pt>
                <c:pt idx="209">
                  <c:v>-53169592324.490646</c:v>
                </c:pt>
                <c:pt idx="210">
                  <c:v>-55932283971.899269</c:v>
                </c:pt>
                <c:pt idx="211">
                  <c:v>-58837278682.92569</c:v>
                </c:pt>
                <c:pt idx="212">
                  <c:v>-61891858350.000687</c:v>
                </c:pt>
                <c:pt idx="213">
                  <c:v>-65103675629.746582</c:v>
                </c:pt>
                <c:pt idx="214">
                  <c:v>-68480772747.969612</c:v>
                </c:pt>
                <c:pt idx="215">
                  <c:v>-72031601255.573227</c:v>
                </c:pt>
                <c:pt idx="216">
                  <c:v>-75765042783.365219</c:v>
                </c:pt>
                <c:pt idx="217">
                  <c:v>-79690430846.147339</c:v>
                </c:pt>
                <c:pt idx="218">
                  <c:v>-83817573749.013123</c:v>
                </c:pt>
                <c:pt idx="219">
                  <c:v>-88156778651.444534</c:v>
                </c:pt>
                <c:pt idx="220">
                  <c:v>-92718876847.596756</c:v>
                </c:pt>
                <c:pt idx="221">
                  <c:v>-97515250324.099777</c:v>
                </c:pt>
                <c:pt idx="222">
                  <c:v>-102557859659.79288</c:v>
                </c:pt>
                <c:pt idx="223">
                  <c:v>-107859273335.05017</c:v>
                </c:pt>
                <c:pt idx="224">
                  <c:v>-113432698521.76103</c:v>
                </c:pt>
                <c:pt idx="225">
                  <c:v>-119292013428.60576</c:v>
                </c:pt>
                <c:pt idx="226">
                  <c:v>-125451801280.02299</c:v>
                </c:pt>
                <c:pt idx="227">
                  <c:v>-131927386011.21057</c:v>
                </c:pt>
                <c:pt idx="228">
                  <c:v>-138734869765.64499</c:v>
                </c:pt>
                <c:pt idx="229">
                  <c:v>-145891172285.95609</c:v>
                </c:pt>
                <c:pt idx="230">
                  <c:v>-153414072293.56387</c:v>
                </c:pt>
                <c:pt idx="231">
                  <c:v>-161322250957.28445</c:v>
                </c:pt>
                <c:pt idx="232">
                  <c:v>-169635337556.15277</c:v>
                </c:pt>
                <c:pt idx="233">
                  <c:v>-178373957447.00467</c:v>
                </c:pt>
                <c:pt idx="234">
                  <c:v>-187559782452.92093</c:v>
                </c:pt>
                <c:pt idx="235">
                  <c:v>-197215583794.47565</c:v>
                </c:pt>
                <c:pt idx="236">
                  <c:v>-207365287691.86444</c:v>
                </c:pt>
                <c:pt idx="237">
                  <c:v>-218034033772.42926</c:v>
                </c:pt>
                <c:pt idx="238">
                  <c:v>-229248236424.86118</c:v>
                </c:pt>
                <c:pt idx="239">
                  <c:v>-241035649248.46713</c:v>
                </c:pt>
                <c:pt idx="240">
                  <c:v>-253425432753.3479</c:v>
                </c:pt>
                <c:pt idx="241">
                  <c:v>-266448225475.17102</c:v>
                </c:pt>
                <c:pt idx="242">
                  <c:v>-280136218676.45148</c:v>
                </c:pt>
                <c:pt idx="243">
                  <c:v>-294523234814.89685</c:v>
                </c:pt>
                <c:pt idx="244">
                  <c:v>-309644809968.4494</c:v>
                </c:pt>
                <c:pt idx="245">
                  <c:v>-325538280416.19189</c:v>
                </c:pt>
                <c:pt idx="246">
                  <c:v>-342242873584.29431</c:v>
                </c:pt>
                <c:pt idx="247">
                  <c:v>-359799803576.69354</c:v>
                </c:pt>
                <c:pt idx="248">
                  <c:v>-378252371521.24017</c:v>
                </c:pt>
                <c:pt idx="249">
                  <c:v>-397646070973.64258</c:v>
                </c:pt>
                <c:pt idx="250">
                  <c:v>-418028698633.71869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56-43D6-AB1F-7BEE7011B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43480"/>
        <c:axId val="520538888"/>
      </c:scatterChart>
      <c:valAx>
        <c:axId val="52054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Laufzeit (in Perioden)</a:t>
                </a:r>
              </a:p>
            </c:rich>
          </c:tx>
          <c:layout>
            <c:manualLayout>
              <c:xMode val="edge"/>
              <c:yMode val="edge"/>
              <c:x val="0.40569930449963082"/>
              <c:y val="0.91901066458313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538888"/>
        <c:crosses val="autoZero"/>
        <c:crossBetween val="midCat"/>
      </c:valAx>
      <c:valAx>
        <c:axId val="52053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Vermögen</a:t>
                </a:r>
                <a:endParaRPr lang="de-AT" baseline="-25000"/>
              </a:p>
            </c:rich>
          </c:tx>
          <c:layout>
            <c:manualLayout>
              <c:xMode val="edge"/>
              <c:yMode val="edge"/>
              <c:x val="1.0672854868222456E-2"/>
              <c:y val="0.32137827708391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&quot; 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543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24848</xdr:colOff>
      <xdr:row>9</xdr:row>
      <xdr:rowOff>49696</xdr:rowOff>
    </xdr:from>
    <xdr:to>
      <xdr:col>2</xdr:col>
      <xdr:colOff>1623391</xdr:colOff>
      <xdr:row>22</xdr:row>
      <xdr:rowOff>248478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24847</xdr:colOff>
      <xdr:row>9</xdr:row>
      <xdr:rowOff>49696</xdr:rowOff>
    </xdr:from>
    <xdr:to>
      <xdr:col>6</xdr:col>
      <xdr:colOff>1615107</xdr:colOff>
      <xdr:row>22</xdr:row>
      <xdr:rowOff>248478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16566</xdr:colOff>
      <xdr:row>6</xdr:row>
      <xdr:rowOff>8283</xdr:rowOff>
    </xdr:from>
    <xdr:to>
      <xdr:col>2</xdr:col>
      <xdr:colOff>1639956</xdr:colOff>
      <xdr:row>7</xdr:row>
      <xdr:rowOff>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Rechteck 6"/>
            <xdr:cNvSpPr/>
          </xdr:nvSpPr>
          <xdr:spPr>
            <a:xfrm>
              <a:off x="2310849" y="1598544"/>
              <a:ext cx="1623390" cy="488674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no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AT" sz="1200">
                            <a:latin typeface="Cambria Math"/>
                          </a:rPr>
                          <m:t>𝐾</m:t>
                        </m:r>
                      </m:e>
                      <m:sub>
                        <m:r>
                          <a:rPr lang="de-AT" sz="1200">
                            <a:latin typeface="Cambria Math"/>
                          </a:rPr>
                          <m:t>0</m:t>
                        </m:r>
                      </m:sub>
                    </m:sSub>
                    <m:r>
                      <a:rPr lang="de-AT" sz="1200">
                        <a:latin typeface="Cambria Math"/>
                      </a:rPr>
                      <m:t>=</m:t>
                    </m:r>
                    <m:r>
                      <a:rPr lang="de-AT" sz="1200" i="1">
                        <a:latin typeface="Cambria Math"/>
                      </a:rPr>
                      <m:t>𝑅</m:t>
                    </m:r>
                    <m:r>
                      <a:rPr lang="de-AT" sz="1200">
                        <a:latin typeface="Cambria Math"/>
                      </a:rPr>
                      <m:t>⋅</m:t>
                    </m:r>
                    <m:f>
                      <m:f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AT" sz="1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AT" sz="1200">
                                    <a:latin typeface="Cambria Math"/>
                                  </a:rPr>
                                  <m:t>1+</m:t>
                                </m:r>
                                <m:r>
                                  <a:rPr lang="de-AT" sz="1200">
                                    <a:latin typeface="Cambria Math"/>
                                  </a:rPr>
                                  <m:t>𝑟</m:t>
                                </m:r>
                              </m:e>
                            </m:d>
                          </m:e>
                          <m:sup>
                            <m:r>
                              <a:rPr lang="de-AT" sz="1200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de-DE" sz="1200" i="1">
                            <a:latin typeface="Cambria Math"/>
                          </a:rPr>
                          <m:t>−1</m:t>
                        </m:r>
                      </m:num>
                      <m:den>
                        <m:sSup>
                          <m:sSupPr>
                            <m:ctrlPr>
                              <a:rPr lang="de-AT" sz="1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AT" sz="1200">
                                    <a:latin typeface="Cambria Math"/>
                                  </a:rPr>
                                  <m:t>1+</m:t>
                                </m:r>
                                <m:r>
                                  <a:rPr lang="de-AT" sz="1200">
                                    <a:latin typeface="Cambria Math"/>
                                  </a:rPr>
                                  <m:t>𝑟</m:t>
                                </m:r>
                              </m:e>
                            </m:d>
                          </m:e>
                          <m:sup>
                            <m:r>
                              <a:rPr lang="de-AT" sz="1200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de-AT" sz="1200">
                            <a:latin typeface="Cambria Math"/>
                          </a:rPr>
                          <m:t>⋅</m:t>
                        </m:r>
                        <m:r>
                          <a:rPr lang="de-AT" sz="1200">
                            <a:latin typeface="Cambria Math"/>
                          </a:rPr>
                          <m:t>𝑟</m:t>
                        </m:r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7" name="Rechteck 6"/>
            <xdr:cNvSpPr/>
          </xdr:nvSpPr>
          <xdr:spPr>
            <a:xfrm>
              <a:off x="2310849" y="1598544"/>
              <a:ext cx="1623390" cy="488674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no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de-AT" sz="1200" i="0">
                  <a:latin typeface="Cambria Math"/>
                </a:rPr>
                <a:t>𝐾</a:t>
              </a:r>
              <a:r>
                <a:rPr lang="de-DE" sz="1200" i="0">
                  <a:latin typeface="Cambria Math" panose="02040503050406030204" pitchFamily="18" charset="0"/>
                </a:rPr>
                <a:t>_</a:t>
              </a:r>
              <a:r>
                <a:rPr lang="de-AT" sz="1200" i="0">
                  <a:latin typeface="Cambria Math"/>
                </a:rPr>
                <a:t>0=𝑅⋅</a:t>
              </a:r>
              <a:r>
                <a:rPr lang="de-AT" sz="1200" i="0">
                  <a:latin typeface="Cambria Math" panose="02040503050406030204" pitchFamily="18" charset="0"/>
                </a:rPr>
                <a:t>((</a:t>
              </a:r>
              <a:r>
                <a:rPr lang="de-AT" sz="1200" i="0">
                  <a:latin typeface="Cambria Math"/>
                </a:rPr>
                <a:t>1+𝑟</a:t>
              </a:r>
              <a:r>
                <a:rPr lang="de-AT" sz="1200" i="0">
                  <a:latin typeface="Cambria Math" panose="02040503050406030204" pitchFamily="18" charset="0"/>
                </a:rPr>
                <a:t>)^</a:t>
              </a:r>
              <a:r>
                <a:rPr lang="de-AT" sz="1200" i="0">
                  <a:latin typeface="Cambria Math"/>
                </a:rPr>
                <a:t>𝑛</a:t>
              </a:r>
              <a:r>
                <a:rPr lang="de-DE" sz="1200" i="0">
                  <a:latin typeface="Cambria Math"/>
                </a:rPr>
                <a:t>−1</a:t>
              </a:r>
              <a:r>
                <a:rPr lang="de-AT" sz="1200" i="0">
                  <a:latin typeface="Cambria Math" panose="02040503050406030204" pitchFamily="18" charset="0"/>
                </a:rPr>
                <a:t>)/((</a:t>
              </a:r>
              <a:r>
                <a:rPr lang="de-AT" sz="1200" i="0">
                  <a:latin typeface="Cambria Math"/>
                </a:rPr>
                <a:t>1+𝑟</a:t>
              </a:r>
              <a:r>
                <a:rPr lang="de-AT" sz="1200" i="0">
                  <a:latin typeface="Cambria Math" panose="02040503050406030204" pitchFamily="18" charset="0"/>
                </a:rPr>
                <a:t>)^</a:t>
              </a:r>
              <a:r>
                <a:rPr lang="de-AT" sz="1200" i="0">
                  <a:latin typeface="Cambria Math"/>
                </a:rPr>
                <a:t>𝑛⋅𝑟</a:t>
              </a:r>
              <a:r>
                <a:rPr lang="de-AT" sz="1200" i="0">
                  <a:latin typeface="Cambria Math" panose="02040503050406030204" pitchFamily="18" charset="0"/>
                </a:rPr>
                <a:t>)</a:t>
              </a:r>
              <a:endParaRPr lang="de-DE" sz="1200"/>
            </a:p>
          </xdr:txBody>
        </xdr:sp>
      </mc:Fallback>
    </mc:AlternateContent>
    <xdr:clientData/>
  </xdr:twoCellAnchor>
  <xdr:twoCellAnchor>
    <xdr:from>
      <xdr:col>6</xdr:col>
      <xdr:colOff>8284</xdr:colOff>
      <xdr:row>6</xdr:row>
      <xdr:rowOff>8283</xdr:rowOff>
    </xdr:from>
    <xdr:to>
      <xdr:col>6</xdr:col>
      <xdr:colOff>1639958</xdr:colOff>
      <xdr:row>7</xdr:row>
      <xdr:rowOff>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Rechteck 7"/>
            <xdr:cNvSpPr/>
          </xdr:nvSpPr>
          <xdr:spPr>
            <a:xfrm>
              <a:off x="6493567" y="1598544"/>
              <a:ext cx="1631674" cy="488674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no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2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de-AT" sz="1200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de-AT" sz="1200">
                        <a:latin typeface="Cambria Math"/>
                      </a:rPr>
                      <m:t>⋅</m:t>
                    </m:r>
                    <m:f>
                      <m:f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AT" sz="1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AT" sz="1200">
                                    <a:latin typeface="Cambria Math"/>
                                  </a:rPr>
                                  <m:t>1+</m:t>
                                </m:r>
                                <m:r>
                                  <a:rPr lang="de-AT" sz="1200">
                                    <a:latin typeface="Cambria Math"/>
                                  </a:rPr>
                                  <m:t>𝑟</m:t>
                                </m:r>
                              </m:e>
                            </m:d>
                          </m:e>
                          <m:sup>
                            <m:r>
                              <a:rPr lang="de-AT" sz="1200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de-AT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de-A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num>
                      <m:den>
                        <m:sSup>
                          <m:sSupPr>
                            <m:ctrlPr>
                              <a:rPr lang="de-AT" sz="1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AT" sz="1200">
                                    <a:latin typeface="Cambria Math"/>
                                  </a:rPr>
                                  <m:t>1+</m:t>
                                </m:r>
                                <m:r>
                                  <a:rPr lang="de-AT" sz="1200">
                                    <a:latin typeface="Cambria Math"/>
                                  </a:rPr>
                                  <m:t>𝑟</m:t>
                                </m:r>
                              </m:e>
                            </m:d>
                          </m:e>
                          <m:sup>
                            <m:r>
                              <a:rPr lang="de-AT" sz="1200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de-AT" sz="1200" b="0" i="0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8" name="Rechteck 7"/>
            <xdr:cNvSpPr/>
          </xdr:nvSpPr>
          <xdr:spPr>
            <a:xfrm>
              <a:off x="6493567" y="1598544"/>
              <a:ext cx="1631674" cy="488674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no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de-AT" sz="1200" b="0" i="0">
                  <a:latin typeface="Cambria Math" panose="02040503050406030204" pitchFamily="18" charset="0"/>
                </a:rPr>
                <a:t>𝑅</a:t>
              </a:r>
              <a:r>
                <a:rPr lang="de-AT" sz="1200" i="0">
                  <a:latin typeface="Cambria Math"/>
                </a:rPr>
                <a:t>=</a:t>
              </a:r>
              <a:r>
                <a:rPr lang="de-AT" sz="1200" b="0" i="0">
                  <a:latin typeface="Cambria Math" panose="02040503050406030204" pitchFamily="18" charset="0"/>
                </a:rPr>
                <a:t>𝐾_0</a:t>
              </a:r>
              <a:r>
                <a:rPr lang="de-AT" sz="1200" i="0">
                  <a:latin typeface="Cambria Math"/>
                </a:rPr>
                <a:t>⋅</a:t>
              </a:r>
              <a:r>
                <a:rPr lang="de-AT" sz="1200" i="0">
                  <a:latin typeface="Cambria Math" panose="02040503050406030204" pitchFamily="18" charset="0"/>
                </a:rPr>
                <a:t>((</a:t>
              </a:r>
              <a:r>
                <a:rPr lang="de-AT" sz="1200" i="0">
                  <a:latin typeface="Cambria Math"/>
                </a:rPr>
                <a:t>1+𝑟</a:t>
              </a:r>
              <a:r>
                <a:rPr lang="de-AT" sz="1200" i="0">
                  <a:latin typeface="Cambria Math" panose="02040503050406030204" pitchFamily="18" charset="0"/>
                </a:rPr>
                <a:t>)^</a:t>
              </a:r>
              <a:r>
                <a:rPr lang="de-AT" sz="1200" i="0">
                  <a:latin typeface="Cambria Math"/>
                </a:rPr>
                <a:t>𝑛</a:t>
              </a:r>
              <a:r>
                <a:rPr lang="de-AT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de-AT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𝑟)/((</a:t>
              </a:r>
              <a:r>
                <a:rPr lang="de-AT" sz="1200" i="0">
                  <a:latin typeface="Cambria Math"/>
                </a:rPr>
                <a:t>1+𝑟</a:t>
              </a:r>
              <a:r>
                <a:rPr lang="de-AT" sz="1200" i="0">
                  <a:latin typeface="Cambria Math" panose="02040503050406030204" pitchFamily="18" charset="0"/>
                </a:rPr>
                <a:t>)^</a:t>
              </a:r>
              <a:r>
                <a:rPr lang="de-AT" sz="1200" i="0">
                  <a:latin typeface="Cambria Math"/>
                </a:rPr>
                <a:t>𝑛</a:t>
              </a:r>
              <a:r>
                <a:rPr lang="de-AT" sz="1200" b="0" i="0">
                  <a:latin typeface="Cambria Math" panose="02040503050406030204" pitchFamily="18" charset="0"/>
                </a:rPr>
                <a:t>−1)</a:t>
              </a:r>
              <a:endParaRPr lang="de-DE" sz="1200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24847</xdr:colOff>
      <xdr:row>10</xdr:row>
      <xdr:rowOff>49696</xdr:rowOff>
    </xdr:from>
    <xdr:to>
      <xdr:col>2</xdr:col>
      <xdr:colOff>2153477</xdr:colOff>
      <xdr:row>21</xdr:row>
      <xdr:rowOff>256761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24847</xdr:colOff>
      <xdr:row>10</xdr:row>
      <xdr:rowOff>49696</xdr:rowOff>
    </xdr:from>
    <xdr:to>
      <xdr:col>6</xdr:col>
      <xdr:colOff>2161760</xdr:colOff>
      <xdr:row>21</xdr:row>
      <xdr:rowOff>256761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8284</xdr:colOff>
      <xdr:row>7</xdr:row>
      <xdr:rowOff>8283</xdr:rowOff>
    </xdr:from>
    <xdr:to>
      <xdr:col>2</xdr:col>
      <xdr:colOff>2161760</xdr:colOff>
      <xdr:row>7</xdr:row>
      <xdr:rowOff>491749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Rechteck 5"/>
            <xdr:cNvSpPr/>
          </xdr:nvSpPr>
          <xdr:spPr>
            <a:xfrm>
              <a:off x="2302567" y="1863587"/>
              <a:ext cx="2153476" cy="483466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AT" sz="1200">
                            <a:latin typeface="Cambria Math"/>
                          </a:rPr>
                          <m:t>𝐾</m:t>
                        </m:r>
                      </m:e>
                      <m:sub>
                        <m:r>
                          <a:rPr lang="de-AT" sz="1200">
                            <a:latin typeface="Cambria Math"/>
                          </a:rPr>
                          <m:t>0</m:t>
                        </m:r>
                      </m:sub>
                    </m:sSub>
                    <m:r>
                      <a:rPr lang="de-AT" sz="1200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de-AT" sz="1200">
                        <a:latin typeface="Cambria Math"/>
                      </a:rPr>
                      <m:t>⋅</m:t>
                    </m:r>
                    <m:f>
                      <m:f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AT" sz="1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AT" sz="1200">
                                    <a:latin typeface="Cambria Math"/>
                                  </a:rPr>
                                  <m:t>1+</m:t>
                                </m:r>
                                <m:r>
                                  <a:rPr lang="de-AT" sz="1200">
                                    <a:latin typeface="Cambria Math"/>
                                  </a:rPr>
                                  <m:t>𝑟</m:t>
                                </m:r>
                              </m:e>
                            </m:d>
                          </m:e>
                          <m:sup>
                            <m:r>
                              <a:rPr lang="de-AT" sz="1200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de-DE" sz="1200" i="1">
                            <a:latin typeface="Cambria Math"/>
                          </a:rPr>
                          <m:t>−</m:t>
                        </m:r>
                        <m:sSup>
                          <m:sSupPr>
                            <m:ctrlPr>
                              <a:rPr lang="de-AT" sz="12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de-AT" sz="1200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r>
                                  <a:rPr lang="de-AT" sz="12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𝑔</m:t>
                                </m:r>
                              </m:e>
                            </m:d>
                          </m:e>
                          <m:sup>
                            <m:r>
                              <a:rPr lang="de-AT" sz="1200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de-AT" sz="1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AT" sz="1200">
                                    <a:latin typeface="Cambria Math"/>
                                  </a:rPr>
                                  <m:t>1+</m:t>
                                </m:r>
                                <m:r>
                                  <a:rPr lang="de-AT" sz="1200">
                                    <a:latin typeface="Cambria Math"/>
                                  </a:rPr>
                                  <m:t>𝑟</m:t>
                                </m:r>
                              </m:e>
                            </m:d>
                          </m:e>
                          <m:sup>
                            <m:r>
                              <a:rPr lang="de-AT" sz="1200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de-AT" sz="1200">
                            <a:latin typeface="Cambria Math"/>
                          </a:rPr>
                          <m:t>⋅</m:t>
                        </m:r>
                        <m:r>
                          <a:rPr lang="de-AT" sz="1200" b="0" i="0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de-AT" sz="1200">
                            <a:latin typeface="Cambria Math"/>
                          </a:rPr>
                          <m:t>𝑟</m:t>
                        </m:r>
                        <m:r>
                          <a:rPr lang="de-AT" sz="1200" b="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de-AT" sz="1200" b="0" i="0">
                            <a:latin typeface="Cambria Math" panose="02040503050406030204" pitchFamily="18" charset="0"/>
                          </a:rPr>
                          <m:t>g</m:t>
                        </m:r>
                        <m:r>
                          <a:rPr lang="de-AT" sz="1200" b="0" i="0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6" name="Rechteck 5"/>
            <xdr:cNvSpPr/>
          </xdr:nvSpPr>
          <xdr:spPr>
            <a:xfrm>
              <a:off x="2302567" y="1863587"/>
              <a:ext cx="2153476" cy="483466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de-AT" sz="1200" i="0">
                  <a:latin typeface="Cambria Math"/>
                </a:rPr>
                <a:t>𝐾</a:t>
              </a:r>
              <a:r>
                <a:rPr lang="de-DE" sz="1200" i="0">
                  <a:latin typeface="Cambria Math" panose="02040503050406030204" pitchFamily="18" charset="0"/>
                </a:rPr>
                <a:t>_</a:t>
              </a:r>
              <a:r>
                <a:rPr lang="de-AT" sz="1200" i="0">
                  <a:latin typeface="Cambria Math"/>
                </a:rPr>
                <a:t>0=</a:t>
              </a:r>
              <a:r>
                <a:rPr lang="de-AT" sz="1200" b="0" i="0">
                  <a:latin typeface="Cambria Math" panose="02040503050406030204" pitchFamily="18" charset="0"/>
                </a:rPr>
                <a:t>𝑅_1</a:t>
              </a:r>
              <a:r>
                <a:rPr lang="de-AT" sz="1200" i="0">
                  <a:latin typeface="Cambria Math"/>
                </a:rPr>
                <a:t>⋅</a:t>
              </a:r>
              <a:r>
                <a:rPr lang="de-AT" sz="1200" i="0">
                  <a:latin typeface="Cambria Math" panose="02040503050406030204" pitchFamily="18" charset="0"/>
                </a:rPr>
                <a:t>((</a:t>
              </a:r>
              <a:r>
                <a:rPr lang="de-AT" sz="1200" i="0">
                  <a:latin typeface="Cambria Math"/>
                </a:rPr>
                <a:t>1+𝑟</a:t>
              </a:r>
              <a:r>
                <a:rPr lang="de-AT" sz="1200" i="0">
                  <a:latin typeface="Cambria Math" panose="02040503050406030204" pitchFamily="18" charset="0"/>
                </a:rPr>
                <a:t>)^</a:t>
              </a:r>
              <a:r>
                <a:rPr lang="de-AT" sz="1200" i="0">
                  <a:latin typeface="Cambria Math"/>
                </a:rPr>
                <a:t>𝑛</a:t>
              </a:r>
              <a:r>
                <a:rPr lang="de-DE" sz="1200" i="0">
                  <a:latin typeface="Cambria Math"/>
                </a:rPr>
                <a:t>−</a:t>
              </a:r>
              <a:r>
                <a:rPr lang="de-AT" sz="12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(1+</a:t>
              </a:r>
              <a:r>
                <a:rPr lang="de-AT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𝑔)^</a:t>
              </a:r>
              <a:r>
                <a:rPr lang="de-AT" sz="12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𝑛)/((</a:t>
              </a:r>
              <a:r>
                <a:rPr lang="de-AT" sz="1200" i="0">
                  <a:latin typeface="Cambria Math"/>
                </a:rPr>
                <a:t>1+𝑟</a:t>
              </a:r>
              <a:r>
                <a:rPr lang="de-AT" sz="1200" i="0">
                  <a:latin typeface="Cambria Math" panose="02040503050406030204" pitchFamily="18" charset="0"/>
                </a:rPr>
                <a:t>)^</a:t>
              </a:r>
              <a:r>
                <a:rPr lang="de-AT" sz="1200" i="0">
                  <a:latin typeface="Cambria Math"/>
                </a:rPr>
                <a:t>𝑛⋅</a:t>
              </a:r>
              <a:r>
                <a:rPr lang="de-AT" sz="1200" b="0" i="0">
                  <a:latin typeface="Cambria Math" panose="02040503050406030204" pitchFamily="18" charset="0"/>
                </a:rPr>
                <a:t>(</a:t>
              </a:r>
              <a:r>
                <a:rPr lang="de-AT" sz="1200" i="0">
                  <a:latin typeface="Cambria Math"/>
                </a:rPr>
                <a:t>𝑟</a:t>
              </a:r>
              <a:r>
                <a:rPr lang="de-AT" sz="1200" b="0" i="0">
                  <a:latin typeface="Cambria Math" panose="02040503050406030204" pitchFamily="18" charset="0"/>
                </a:rPr>
                <a:t>−g))</a:t>
              </a:r>
              <a:endParaRPr lang="de-DE" sz="1200"/>
            </a:p>
          </xdr:txBody>
        </xdr:sp>
      </mc:Fallback>
    </mc:AlternateContent>
    <xdr:clientData/>
  </xdr:twoCellAnchor>
  <xdr:twoCellAnchor>
    <xdr:from>
      <xdr:col>6</xdr:col>
      <xdr:colOff>8282</xdr:colOff>
      <xdr:row>7</xdr:row>
      <xdr:rowOff>8283</xdr:rowOff>
    </xdr:from>
    <xdr:to>
      <xdr:col>6</xdr:col>
      <xdr:colOff>2153478</xdr:colOff>
      <xdr:row>7</xdr:row>
      <xdr:rowOff>491364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Rechteck 6"/>
            <xdr:cNvSpPr/>
          </xdr:nvSpPr>
          <xdr:spPr>
            <a:xfrm>
              <a:off x="7023652" y="1863587"/>
              <a:ext cx="2145196" cy="483081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de-AT" sz="1200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de-AT" sz="1200">
                        <a:latin typeface="Cambria Math"/>
                      </a:rPr>
                      <m:t>⋅</m:t>
                    </m:r>
                    <m:f>
                      <m:f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AT" sz="1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AT" sz="1200">
                                    <a:latin typeface="Cambria Math"/>
                                  </a:rPr>
                                  <m:t>1+</m:t>
                                </m:r>
                                <m:r>
                                  <a:rPr lang="de-AT" sz="1200">
                                    <a:latin typeface="Cambria Math"/>
                                  </a:rPr>
                                  <m:t>𝑟</m:t>
                                </m:r>
                              </m:e>
                            </m:d>
                          </m:e>
                          <m:sup>
                            <m:r>
                              <a:rPr lang="de-AT" sz="1200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de-AT" sz="1200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⋅</m:t>
                        </m:r>
                        <m:r>
                          <a:rPr lang="de-AT" sz="1200" b="0" i="0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de-AT" sz="1200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</m:t>
                        </m:r>
                        <m:r>
                          <a:rPr lang="de-AT" sz="1200" b="0" i="0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de-AT" sz="1200" b="0" i="0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g</m:t>
                        </m:r>
                        <m:r>
                          <a:rPr lang="de-AT" sz="1200" b="0" i="0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num>
                      <m:den>
                        <m:sSup>
                          <m:sSupPr>
                            <m:ctrlPr>
                              <a:rPr lang="de-AT" sz="1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AT" sz="1200">
                                    <a:latin typeface="Cambria Math"/>
                                  </a:rPr>
                                  <m:t>1+</m:t>
                                </m:r>
                                <m:r>
                                  <a:rPr lang="de-AT" sz="1200">
                                    <a:latin typeface="Cambria Math"/>
                                  </a:rPr>
                                  <m:t>𝑟</m:t>
                                </m:r>
                              </m:e>
                            </m:d>
                          </m:e>
                          <m:sup>
                            <m:r>
                              <a:rPr lang="de-AT" sz="1200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de-DE" sz="12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p>
                          <m:sSupPr>
                            <m:ctrlPr>
                              <a:rPr lang="de-AT" sz="12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AT" sz="12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de-AT" sz="1200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r>
                                  <a:rPr lang="de-AT" sz="12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𝑔</m:t>
                                </m:r>
                              </m:e>
                            </m:d>
                          </m:e>
                          <m:sup>
                            <m:r>
                              <a:rPr lang="de-AT" sz="1200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7" name="Rechteck 6"/>
            <xdr:cNvSpPr/>
          </xdr:nvSpPr>
          <xdr:spPr>
            <a:xfrm>
              <a:off x="7023652" y="1863587"/>
              <a:ext cx="2145196" cy="483081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de-AT" sz="1200" b="0" i="0">
                  <a:latin typeface="Cambria Math" panose="02040503050406030204" pitchFamily="18" charset="0"/>
                </a:rPr>
                <a:t>𝑅_1</a:t>
              </a:r>
              <a:r>
                <a:rPr lang="de-AT" sz="1200" i="0">
                  <a:latin typeface="Cambria Math"/>
                </a:rPr>
                <a:t>=</a:t>
              </a:r>
              <a:r>
                <a:rPr lang="de-AT" sz="1200" b="0" i="0">
                  <a:latin typeface="Cambria Math" panose="02040503050406030204" pitchFamily="18" charset="0"/>
                </a:rPr>
                <a:t>𝐾_0</a:t>
              </a:r>
              <a:r>
                <a:rPr lang="de-AT" sz="1200" i="0">
                  <a:latin typeface="Cambria Math"/>
                </a:rPr>
                <a:t>⋅</a:t>
              </a:r>
              <a:r>
                <a:rPr lang="de-AT" sz="1200" i="0">
                  <a:latin typeface="Cambria Math" panose="02040503050406030204" pitchFamily="18" charset="0"/>
                </a:rPr>
                <a:t>((</a:t>
              </a:r>
              <a:r>
                <a:rPr lang="de-AT" sz="1200" i="0">
                  <a:latin typeface="Cambria Math"/>
                </a:rPr>
                <a:t>1+𝑟</a:t>
              </a:r>
              <a:r>
                <a:rPr lang="de-AT" sz="1200" i="0">
                  <a:latin typeface="Cambria Math" panose="02040503050406030204" pitchFamily="18" charset="0"/>
                </a:rPr>
                <a:t>)^</a:t>
              </a:r>
              <a:r>
                <a:rPr lang="de-AT" sz="1200" i="0">
                  <a:latin typeface="Cambria Math"/>
                </a:rPr>
                <a:t>𝑛</a:t>
              </a:r>
              <a:r>
                <a:rPr lang="de-AT" sz="12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⋅</a:t>
              </a:r>
              <a:r>
                <a:rPr lang="de-AT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AT" sz="12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</a:t>
              </a:r>
              <a:r>
                <a:rPr lang="de-AT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−g)</a:t>
              </a:r>
              <a:r>
                <a:rPr lang="de-AT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)/((</a:t>
              </a:r>
              <a:r>
                <a:rPr lang="de-AT" sz="1200" i="0">
                  <a:latin typeface="Cambria Math"/>
                </a:rPr>
                <a:t>1+𝑟</a:t>
              </a:r>
              <a:r>
                <a:rPr lang="de-AT" sz="1200" i="0">
                  <a:latin typeface="Cambria Math" panose="02040503050406030204" pitchFamily="18" charset="0"/>
                </a:rPr>
                <a:t>)^</a:t>
              </a:r>
              <a:r>
                <a:rPr lang="de-AT" sz="1200" i="0">
                  <a:latin typeface="Cambria Math"/>
                </a:rPr>
                <a:t>𝑛</a:t>
              </a:r>
              <a:r>
                <a:rPr lang="de-DE" sz="12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de-AT" sz="12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</a:t>
              </a:r>
              <a:r>
                <a:rPr lang="de-AT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𝑔)^</a:t>
              </a:r>
              <a:r>
                <a:rPr lang="de-AT" sz="12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𝑛</a:t>
              </a:r>
              <a:r>
                <a:rPr lang="de-AT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de-DE" sz="1200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8284</xdr:colOff>
      <xdr:row>6</xdr:row>
      <xdr:rowOff>8283</xdr:rowOff>
    </xdr:from>
    <xdr:to>
      <xdr:col>2</xdr:col>
      <xdr:colOff>2161760</xdr:colOff>
      <xdr:row>6</xdr:row>
      <xdr:rowOff>479118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Rechteck 3"/>
            <xdr:cNvSpPr/>
          </xdr:nvSpPr>
          <xdr:spPr>
            <a:xfrm>
              <a:off x="2302567" y="1598544"/>
              <a:ext cx="2153476" cy="470835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AT" sz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AT" sz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de-AT" sz="120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=⋅</m:t>
                    </m:r>
                    <m:f>
                      <m:fPr>
                        <m:ctrlPr>
                          <a:rPr lang="de-AT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AT" sz="12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AT" sz="12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de-AT" sz="12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r>
                          <a:rPr lang="de-AT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  <m:r>
                          <a:rPr lang="de-A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−</m:t>
                        </m:r>
                        <m:r>
                          <a:rPr lang="de-A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den>
                    </m:f>
                  </m:oMath>
                </m:oMathPara>
              </a14:m>
              <a:endParaRPr lang="de-DE" sz="12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4" name="Rechteck 3"/>
            <xdr:cNvSpPr/>
          </xdr:nvSpPr>
          <xdr:spPr>
            <a:xfrm>
              <a:off x="2302567" y="1598544"/>
              <a:ext cx="2153476" cy="470835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de-AT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𝐾</a:t>
              </a:r>
              <a:r>
                <a:rPr lang="de-DE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de-AT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0=⋅</a:t>
              </a:r>
              <a:r>
                <a:rPr lang="de-AT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𝑅_1/(</a:t>
              </a:r>
              <a:r>
                <a:rPr lang="de-AT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𝑟</a:t>
              </a:r>
              <a:r>
                <a:rPr lang="de-AT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−𝑔)</a:t>
              </a:r>
              <a:endParaRPr lang="de-DE" sz="12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>
    <xdr:from>
      <xdr:col>6</xdr:col>
      <xdr:colOff>8282</xdr:colOff>
      <xdr:row>6</xdr:row>
      <xdr:rowOff>107673</xdr:rowOff>
    </xdr:from>
    <xdr:to>
      <xdr:col>6</xdr:col>
      <xdr:colOff>2153478</xdr:colOff>
      <xdr:row>6</xdr:row>
      <xdr:rowOff>397564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Rechteck 4"/>
            <xdr:cNvSpPr/>
          </xdr:nvSpPr>
          <xdr:spPr>
            <a:xfrm>
              <a:off x="7023652" y="1697934"/>
              <a:ext cx="2145196" cy="289891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no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de-AT" sz="1200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de-AT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AT" sz="12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de-AT" sz="1200">
                        <a:latin typeface="Cambria Math"/>
                      </a:rPr>
                      <m:t>⋅</m:t>
                    </m:r>
                    <m:r>
                      <a:rPr lang="de-AT" sz="120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de-AT" sz="12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de-AT" sz="1200" b="0" i="1">
                        <a:latin typeface="Cambria Math" panose="02040503050406030204" pitchFamily="18" charset="0"/>
                      </a:rPr>
                      <m:t> −</m:t>
                    </m:r>
                    <m:r>
                      <a:rPr lang="de-AT" sz="1200" b="0" i="1">
                        <a:latin typeface="Cambria Math" panose="02040503050406030204" pitchFamily="18" charset="0"/>
                      </a:rPr>
                      <m:t>𝑔</m:t>
                    </m:r>
                    <m:r>
                      <a:rPr lang="de-AT" sz="12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5" name="Rechteck 4"/>
            <xdr:cNvSpPr/>
          </xdr:nvSpPr>
          <xdr:spPr>
            <a:xfrm>
              <a:off x="7023652" y="1697934"/>
              <a:ext cx="2145196" cy="289891"/>
            </a:xfrm>
            <a:prstGeom prst="rect">
              <a:avLst/>
            </a:prstGeom>
            <a:solidFill>
              <a:schemeClr val="bg1"/>
            </a:solidFill>
            <a:ln w="3175">
              <a:noFill/>
            </a:ln>
          </xdr:spPr>
          <xdr:txBody>
            <a:bodyPr wrap="square">
              <a:no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de-AT" sz="1200" b="0" i="0">
                  <a:latin typeface="Cambria Math" panose="02040503050406030204" pitchFamily="18" charset="0"/>
                </a:rPr>
                <a:t>𝑅_1</a:t>
              </a:r>
              <a:r>
                <a:rPr lang="de-AT" sz="1200" i="0">
                  <a:latin typeface="Cambria Math"/>
                </a:rPr>
                <a:t>=</a:t>
              </a:r>
              <a:r>
                <a:rPr lang="de-AT" sz="1200" b="0" i="0">
                  <a:latin typeface="Cambria Math" panose="02040503050406030204" pitchFamily="18" charset="0"/>
                </a:rPr>
                <a:t>𝐾_0</a:t>
              </a:r>
              <a:r>
                <a:rPr lang="de-AT" sz="1200" i="0">
                  <a:latin typeface="Cambria Math"/>
                </a:rPr>
                <a:t>⋅</a:t>
              </a:r>
              <a:r>
                <a:rPr lang="de-AT" sz="1200" i="0">
                  <a:latin typeface="Cambria Math" panose="02040503050406030204" pitchFamily="18" charset="0"/>
                </a:rPr>
                <a:t>(</a:t>
              </a:r>
              <a:r>
                <a:rPr lang="de-AT" sz="1200" b="0" i="0">
                  <a:latin typeface="Cambria Math" panose="02040503050406030204" pitchFamily="18" charset="0"/>
                </a:rPr>
                <a:t>𝑟 −𝑔)</a:t>
              </a:r>
              <a:endParaRPr lang="de-DE" sz="12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0"/>
  <sheetViews>
    <sheetView showGridLines="0" showRowColHeaders="0" tabSelected="1" zoomScale="115" zoomScaleNormal="115" workbookViewId="0">
      <selection activeCell="C3" sqref="C3"/>
    </sheetView>
  </sheetViews>
  <sheetFormatPr baseColWidth="10" defaultRowHeight="21" customHeight="1" x14ac:dyDescent="0.2"/>
  <cols>
    <col min="1" max="1" width="3.7109375" style="4" customWidth="1"/>
    <col min="2" max="2" width="30.7109375" style="19" customWidth="1"/>
    <col min="3" max="3" width="24.7109375" style="20" customWidth="1"/>
    <col min="4" max="4" width="3.7109375" style="18" customWidth="1"/>
    <col min="5" max="5" width="3.7109375" style="2" customWidth="1"/>
    <col min="6" max="6" width="30.7109375" style="20" customWidth="1"/>
    <col min="7" max="7" width="24.7109375" style="20" customWidth="1"/>
    <col min="8" max="9" width="3.7109375" style="3" customWidth="1"/>
    <col min="10" max="16384" width="11.42578125" style="4"/>
  </cols>
  <sheetData>
    <row r="2" spans="2:9" ht="21" customHeight="1" x14ac:dyDescent="0.2">
      <c r="B2" s="34" t="s">
        <v>5</v>
      </c>
      <c r="C2" s="35"/>
      <c r="D2" s="1"/>
      <c r="F2" s="34" t="s">
        <v>7</v>
      </c>
      <c r="G2" s="35"/>
    </row>
    <row r="3" spans="2:9" ht="21" customHeight="1" x14ac:dyDescent="0.2">
      <c r="B3" s="5" t="s">
        <v>10</v>
      </c>
      <c r="C3" s="6">
        <v>36000</v>
      </c>
      <c r="D3" s="7"/>
      <c r="F3" s="5" t="s">
        <v>8</v>
      </c>
      <c r="G3" s="6">
        <v>500000</v>
      </c>
    </row>
    <row r="4" spans="2:9" ht="21" customHeight="1" x14ac:dyDescent="0.2">
      <c r="B4" s="8" t="s">
        <v>0</v>
      </c>
      <c r="C4" s="22">
        <v>45</v>
      </c>
      <c r="D4" s="7"/>
      <c r="F4" s="8" t="s">
        <v>0</v>
      </c>
      <c r="G4" s="22">
        <v>20</v>
      </c>
    </row>
    <row r="5" spans="2:9" ht="21" customHeight="1" x14ac:dyDescent="0.2">
      <c r="B5" s="9" t="s">
        <v>11</v>
      </c>
      <c r="C5" s="10">
        <v>1.4999999999999999E-2</v>
      </c>
      <c r="D5" s="7"/>
      <c r="F5" s="9" t="s">
        <v>11</v>
      </c>
      <c r="G5" s="10">
        <v>0.05</v>
      </c>
    </row>
    <row r="6" spans="2:9" ht="21" customHeight="1" x14ac:dyDescent="0.2">
      <c r="B6" s="11" t="s">
        <v>6</v>
      </c>
      <c r="C6" s="12">
        <f>C3*((1+C5)^C4-1)/((1+C5)^C4*C5)</f>
        <v>1171884.1383708837</v>
      </c>
      <c r="D6" s="13"/>
      <c r="F6" s="11" t="s">
        <v>9</v>
      </c>
      <c r="G6" s="12">
        <f>G3*((1+G5)^G4*G5)/((1+G5)^G4-1)</f>
        <v>40121.293595345662</v>
      </c>
    </row>
    <row r="7" spans="2:9" ht="39" customHeight="1" x14ac:dyDescent="0.2">
      <c r="B7" s="14" t="s">
        <v>1</v>
      </c>
      <c r="C7" s="15"/>
      <c r="D7" s="13"/>
      <c r="F7" s="14" t="s">
        <v>1</v>
      </c>
      <c r="G7" s="15"/>
    </row>
    <row r="9" spans="2:9" ht="21" customHeight="1" x14ac:dyDescent="0.2">
      <c r="B9" s="16" t="s">
        <v>12</v>
      </c>
      <c r="C9" s="17"/>
      <c r="D9" s="18" t="s">
        <v>2</v>
      </c>
      <c r="E9" s="2" t="s">
        <v>3</v>
      </c>
      <c r="F9" s="16" t="s">
        <v>12</v>
      </c>
      <c r="G9" s="17"/>
      <c r="H9" s="18" t="s">
        <v>2</v>
      </c>
      <c r="I9" s="2" t="s">
        <v>3</v>
      </c>
    </row>
    <row r="10" spans="2:9" ht="21" customHeight="1" x14ac:dyDescent="0.2">
      <c r="B10" s="36"/>
      <c r="C10" s="37"/>
      <c r="D10" s="7">
        <v>0</v>
      </c>
      <c r="E10" s="2">
        <v>0</v>
      </c>
      <c r="F10" s="36" t="s">
        <v>4</v>
      </c>
      <c r="G10" s="37"/>
      <c r="H10" s="7">
        <v>0</v>
      </c>
      <c r="I10" s="2">
        <f>G3</f>
        <v>500000</v>
      </c>
    </row>
    <row r="11" spans="2:9" ht="21" customHeight="1" x14ac:dyDescent="0.2">
      <c r="B11" s="38"/>
      <c r="C11" s="39"/>
      <c r="D11" s="7">
        <v>1</v>
      </c>
      <c r="E11" s="2">
        <f>E10*(1+$C$5)+$C$3</f>
        <v>36000</v>
      </c>
      <c r="F11" s="38"/>
      <c r="G11" s="39"/>
      <c r="H11" s="7">
        <v>1</v>
      </c>
      <c r="I11" s="2">
        <f>I10*(1+$G$5)-$G$6</f>
        <v>484878.70640465431</v>
      </c>
    </row>
    <row r="12" spans="2:9" ht="21" customHeight="1" x14ac:dyDescent="0.2">
      <c r="B12" s="38"/>
      <c r="C12" s="39"/>
      <c r="D12" s="7">
        <v>2</v>
      </c>
      <c r="E12" s="2">
        <f t="shared" ref="E12:E75" si="0">E11*(1+$C$5)+$C$3</f>
        <v>72540</v>
      </c>
      <c r="F12" s="38"/>
      <c r="G12" s="39"/>
      <c r="H12" s="7">
        <v>2</v>
      </c>
      <c r="I12" s="2">
        <f t="shared" ref="I12:I75" si="1">I11*(1+$G$5)-$G$6</f>
        <v>469001.34812954138</v>
      </c>
    </row>
    <row r="13" spans="2:9" ht="21" customHeight="1" x14ac:dyDescent="0.2">
      <c r="B13" s="38"/>
      <c r="C13" s="39"/>
      <c r="D13" s="7">
        <v>3</v>
      </c>
      <c r="E13" s="2">
        <f t="shared" si="0"/>
        <v>109628.09999999999</v>
      </c>
      <c r="F13" s="38"/>
      <c r="G13" s="39"/>
      <c r="H13" s="7">
        <v>3</v>
      </c>
      <c r="I13" s="2">
        <f t="shared" si="1"/>
        <v>452330.12194067286</v>
      </c>
    </row>
    <row r="14" spans="2:9" ht="21" customHeight="1" x14ac:dyDescent="0.2">
      <c r="B14" s="38"/>
      <c r="C14" s="39"/>
      <c r="D14" s="7">
        <v>4</v>
      </c>
      <c r="E14" s="2">
        <f t="shared" si="0"/>
        <v>147272.52149999997</v>
      </c>
      <c r="F14" s="38"/>
      <c r="G14" s="39"/>
      <c r="H14" s="7">
        <v>4</v>
      </c>
      <c r="I14" s="2">
        <f t="shared" si="1"/>
        <v>434825.33444236091</v>
      </c>
    </row>
    <row r="15" spans="2:9" ht="21" customHeight="1" x14ac:dyDescent="0.2">
      <c r="B15" s="38"/>
      <c r="C15" s="39"/>
      <c r="D15" s="7">
        <v>5</v>
      </c>
      <c r="E15" s="2">
        <f t="shared" si="0"/>
        <v>185481.60932249995</v>
      </c>
      <c r="F15" s="38"/>
      <c r="G15" s="39"/>
      <c r="H15" s="7">
        <v>5</v>
      </c>
      <c r="I15" s="2">
        <f t="shared" si="1"/>
        <v>416445.30756913335</v>
      </c>
    </row>
    <row r="16" spans="2:9" ht="21" customHeight="1" x14ac:dyDescent="0.2">
      <c r="B16" s="38"/>
      <c r="C16" s="39"/>
      <c r="D16" s="7">
        <v>6</v>
      </c>
      <c r="E16" s="2">
        <f t="shared" si="0"/>
        <v>224263.83346233744</v>
      </c>
      <c r="F16" s="38"/>
      <c r="G16" s="39"/>
      <c r="H16" s="7">
        <v>6</v>
      </c>
      <c r="I16" s="2">
        <f t="shared" si="1"/>
        <v>397146.27935224434</v>
      </c>
    </row>
    <row r="17" spans="2:9" ht="21" customHeight="1" x14ac:dyDescent="0.2">
      <c r="B17" s="38"/>
      <c r="C17" s="39"/>
      <c r="D17" s="7">
        <v>7</v>
      </c>
      <c r="E17" s="2">
        <f t="shared" si="0"/>
        <v>263627.79096427246</v>
      </c>
      <c r="F17" s="38"/>
      <c r="G17" s="39"/>
      <c r="H17" s="7">
        <v>7</v>
      </c>
      <c r="I17" s="2">
        <f t="shared" si="1"/>
        <v>376882.29972451087</v>
      </c>
    </row>
    <row r="18" spans="2:9" ht="21" customHeight="1" x14ac:dyDescent="0.2">
      <c r="B18" s="38"/>
      <c r="C18" s="39"/>
      <c r="D18" s="7">
        <v>8</v>
      </c>
      <c r="E18" s="2">
        <f t="shared" si="0"/>
        <v>303582.20782873651</v>
      </c>
      <c r="F18" s="38"/>
      <c r="G18" s="39"/>
      <c r="H18" s="7">
        <v>8</v>
      </c>
      <c r="I18" s="2">
        <f t="shared" si="1"/>
        <v>355605.12111539079</v>
      </c>
    </row>
    <row r="19" spans="2:9" ht="21" customHeight="1" x14ac:dyDescent="0.2">
      <c r="B19" s="38"/>
      <c r="C19" s="39"/>
      <c r="D19" s="7">
        <v>9</v>
      </c>
      <c r="E19" s="2">
        <f t="shared" si="0"/>
        <v>344135.94094616751</v>
      </c>
      <c r="F19" s="38"/>
      <c r="G19" s="39"/>
      <c r="H19" s="7">
        <v>9</v>
      </c>
      <c r="I19" s="2">
        <f t="shared" si="1"/>
        <v>333264.08357581473</v>
      </c>
    </row>
    <row r="20" spans="2:9" ht="21" customHeight="1" x14ac:dyDescent="0.2">
      <c r="B20" s="38"/>
      <c r="C20" s="39"/>
      <c r="D20" s="7">
        <v>10</v>
      </c>
      <c r="E20" s="2">
        <f t="shared" si="0"/>
        <v>385297.98006035999</v>
      </c>
      <c r="F20" s="38"/>
      <c r="G20" s="39"/>
      <c r="H20" s="7">
        <v>10</v>
      </c>
      <c r="I20" s="2">
        <f t="shared" si="1"/>
        <v>309805.99415925983</v>
      </c>
    </row>
    <row r="21" spans="2:9" ht="21" customHeight="1" x14ac:dyDescent="0.2">
      <c r="B21" s="38"/>
      <c r="C21" s="39"/>
      <c r="D21" s="7">
        <v>11</v>
      </c>
      <c r="E21" s="2">
        <f t="shared" si="0"/>
        <v>427077.44976126536</v>
      </c>
      <c r="F21" s="38"/>
      <c r="G21" s="39"/>
      <c r="H21" s="7">
        <v>11</v>
      </c>
      <c r="I21" s="2">
        <f t="shared" si="1"/>
        <v>285175.00027187716</v>
      </c>
    </row>
    <row r="22" spans="2:9" ht="21" customHeight="1" x14ac:dyDescent="0.2">
      <c r="B22" s="38"/>
      <c r="C22" s="39"/>
      <c r="D22" s="7">
        <v>12</v>
      </c>
      <c r="E22" s="2">
        <f t="shared" si="0"/>
        <v>469483.61150768428</v>
      </c>
      <c r="F22" s="38"/>
      <c r="G22" s="39"/>
      <c r="H22" s="7">
        <v>12</v>
      </c>
      <c r="I22" s="2">
        <f t="shared" si="1"/>
        <v>259312.45669012537</v>
      </c>
    </row>
    <row r="23" spans="2:9" ht="21" customHeight="1" x14ac:dyDescent="0.2">
      <c r="B23" s="40"/>
      <c r="C23" s="41"/>
      <c r="D23" s="7">
        <v>13</v>
      </c>
      <c r="E23" s="2">
        <f t="shared" si="0"/>
        <v>512525.86568029952</v>
      </c>
      <c r="F23" s="40"/>
      <c r="G23" s="41"/>
      <c r="H23" s="7">
        <v>13</v>
      </c>
      <c r="I23" s="2">
        <f t="shared" si="1"/>
        <v>232156.78592928601</v>
      </c>
    </row>
    <row r="24" spans="2:9" ht="21" customHeight="1" x14ac:dyDescent="0.2">
      <c r="D24" s="7">
        <v>14</v>
      </c>
      <c r="E24" s="2">
        <f t="shared" si="0"/>
        <v>556213.75366550405</v>
      </c>
      <c r="F24" s="19"/>
      <c r="H24" s="7">
        <v>14</v>
      </c>
      <c r="I24" s="2">
        <f t="shared" si="1"/>
        <v>203643.33163040466</v>
      </c>
    </row>
    <row r="25" spans="2:9" ht="21" customHeight="1" x14ac:dyDescent="0.2">
      <c r="D25" s="7">
        <v>15</v>
      </c>
      <c r="E25" s="2">
        <f t="shared" si="0"/>
        <v>600556.95997048658</v>
      </c>
      <c r="F25" s="19"/>
      <c r="H25" s="7">
        <v>15</v>
      </c>
      <c r="I25" s="2">
        <f t="shared" si="1"/>
        <v>173704.20461657923</v>
      </c>
    </row>
    <row r="26" spans="2:9" ht="21" customHeight="1" x14ac:dyDescent="0.2">
      <c r="B26" s="21"/>
      <c r="D26" s="7">
        <v>16</v>
      </c>
      <c r="E26" s="2">
        <f t="shared" si="0"/>
        <v>645565.31437004381</v>
      </c>
      <c r="F26" s="21"/>
      <c r="H26" s="7">
        <v>16</v>
      </c>
      <c r="I26" s="2">
        <f t="shared" si="1"/>
        <v>142268.12125206253</v>
      </c>
    </row>
    <row r="27" spans="2:9" ht="21" customHeight="1" x14ac:dyDescent="0.2">
      <c r="D27" s="7">
        <v>17</v>
      </c>
      <c r="E27" s="2">
        <f t="shared" si="0"/>
        <v>691248.79408559436</v>
      </c>
      <c r="F27" s="19"/>
      <c r="H27" s="7">
        <v>17</v>
      </c>
      <c r="I27" s="2">
        <f t="shared" si="1"/>
        <v>109260.23371932001</v>
      </c>
    </row>
    <row r="28" spans="2:9" ht="21" customHeight="1" x14ac:dyDescent="0.2">
      <c r="D28" s="7">
        <v>18</v>
      </c>
      <c r="E28" s="2">
        <f t="shared" si="0"/>
        <v>737617.52599687816</v>
      </c>
      <c r="F28" s="19"/>
      <c r="H28" s="7">
        <v>18</v>
      </c>
      <c r="I28" s="2">
        <f t="shared" si="1"/>
        <v>74601.95180994035</v>
      </c>
    </row>
    <row r="29" spans="2:9" ht="21" customHeight="1" x14ac:dyDescent="0.2">
      <c r="D29" s="7">
        <v>19</v>
      </c>
      <c r="E29" s="2">
        <f t="shared" si="0"/>
        <v>784681.78888683126</v>
      </c>
      <c r="F29" s="19"/>
      <c r="H29" s="7">
        <v>19</v>
      </c>
      <c r="I29" s="2">
        <f t="shared" si="1"/>
        <v>38210.755805091714</v>
      </c>
    </row>
    <row r="30" spans="2:9" ht="21" customHeight="1" x14ac:dyDescent="0.2">
      <c r="D30" s="7">
        <v>20</v>
      </c>
      <c r="E30" s="2">
        <f t="shared" si="0"/>
        <v>832452.01572013367</v>
      </c>
      <c r="F30" s="19"/>
      <c r="H30" s="7">
        <v>20</v>
      </c>
      <c r="I30" s="2">
        <f t="shared" si="1"/>
        <v>6.4028427004814148E-10</v>
      </c>
    </row>
    <row r="31" spans="2:9" ht="21" customHeight="1" x14ac:dyDescent="0.2">
      <c r="D31" s="7">
        <v>21</v>
      </c>
      <c r="E31" s="2">
        <f t="shared" si="0"/>
        <v>880938.79595593561</v>
      </c>
      <c r="F31" s="19"/>
      <c r="H31" s="7">
        <v>21</v>
      </c>
      <c r="I31" s="2">
        <f t="shared" si="1"/>
        <v>-40121.293595344992</v>
      </c>
    </row>
    <row r="32" spans="2:9" ht="21" customHeight="1" x14ac:dyDescent="0.2">
      <c r="D32" s="7">
        <v>22</v>
      </c>
      <c r="E32" s="2">
        <f t="shared" si="0"/>
        <v>930152.87789527455</v>
      </c>
      <c r="F32" s="19"/>
      <c r="H32" s="7">
        <v>22</v>
      </c>
      <c r="I32" s="2">
        <f t="shared" si="1"/>
        <v>-82248.651870457907</v>
      </c>
    </row>
    <row r="33" spans="4:9" ht="21" customHeight="1" x14ac:dyDescent="0.2">
      <c r="D33" s="7">
        <v>23</v>
      </c>
      <c r="E33" s="2">
        <f t="shared" si="0"/>
        <v>980105.1710637036</v>
      </c>
      <c r="F33" s="19"/>
      <c r="H33" s="7">
        <v>23</v>
      </c>
      <c r="I33" s="2">
        <f t="shared" si="1"/>
        <v>-126482.37805932647</v>
      </c>
    </row>
    <row r="34" spans="4:9" ht="21" customHeight="1" x14ac:dyDescent="0.2">
      <c r="D34" s="7">
        <v>24</v>
      </c>
      <c r="E34" s="2">
        <f t="shared" si="0"/>
        <v>1030806.7486296591</v>
      </c>
      <c r="F34" s="19"/>
      <c r="H34" s="7">
        <v>24</v>
      </c>
      <c r="I34" s="2">
        <f t="shared" si="1"/>
        <v>-172927.79055763845</v>
      </c>
    </row>
    <row r="35" spans="4:9" ht="21" customHeight="1" x14ac:dyDescent="0.2">
      <c r="D35" s="7">
        <v>25</v>
      </c>
      <c r="E35" s="2">
        <f t="shared" si="0"/>
        <v>1082268.8498591038</v>
      </c>
      <c r="F35" s="19"/>
      <c r="H35" s="7">
        <v>25</v>
      </c>
      <c r="I35" s="2">
        <f t="shared" si="1"/>
        <v>-221695.47368086604</v>
      </c>
    </row>
    <row r="36" spans="4:9" ht="21" customHeight="1" x14ac:dyDescent="0.2">
      <c r="D36" s="7">
        <v>26</v>
      </c>
      <c r="E36" s="2">
        <f t="shared" si="0"/>
        <v>1134502.8826069902</v>
      </c>
      <c r="F36" s="19"/>
      <c r="H36" s="7">
        <v>26</v>
      </c>
      <c r="I36" s="2">
        <f t="shared" si="1"/>
        <v>-272901.54096025502</v>
      </c>
    </row>
    <row r="37" spans="4:9" ht="21" customHeight="1" x14ac:dyDescent="0.2">
      <c r="D37" s="7">
        <v>27</v>
      </c>
      <c r="E37" s="2">
        <f t="shared" si="0"/>
        <v>1187520.425846095</v>
      </c>
      <c r="F37" s="19"/>
      <c r="H37" s="7">
        <v>27</v>
      </c>
      <c r="I37" s="2">
        <f t="shared" si="1"/>
        <v>-326667.91160361341</v>
      </c>
    </row>
    <row r="38" spans="4:9" ht="21" customHeight="1" x14ac:dyDescent="0.2">
      <c r="D38" s="7">
        <v>28</v>
      </c>
      <c r="E38" s="2">
        <f t="shared" si="0"/>
        <v>1241333.2322337863</v>
      </c>
      <c r="F38" s="19"/>
      <c r="H38" s="7">
        <v>28</v>
      </c>
      <c r="I38" s="2">
        <f t="shared" si="1"/>
        <v>-383122.60077913979</v>
      </c>
    </row>
    <row r="39" spans="4:9" ht="21" customHeight="1" x14ac:dyDescent="0.2">
      <c r="D39" s="7">
        <v>29</v>
      </c>
      <c r="E39" s="2">
        <f t="shared" si="0"/>
        <v>1295953.230717293</v>
      </c>
      <c r="F39" s="19"/>
      <c r="H39" s="7">
        <v>29</v>
      </c>
      <c r="I39" s="2">
        <f t="shared" si="1"/>
        <v>-442400.02441344247</v>
      </c>
    </row>
    <row r="40" spans="4:9" ht="21" customHeight="1" x14ac:dyDescent="0.2">
      <c r="D40" s="7">
        <v>30</v>
      </c>
      <c r="E40" s="2">
        <f t="shared" si="0"/>
        <v>1351392.5291780522</v>
      </c>
      <c r="F40" s="19"/>
      <c r="H40" s="7">
        <v>30</v>
      </c>
      <c r="I40" s="2">
        <f t="shared" si="1"/>
        <v>-504641.31922946032</v>
      </c>
    </row>
    <row r="41" spans="4:9" ht="21" customHeight="1" x14ac:dyDescent="0.2">
      <c r="D41" s="7">
        <v>31</v>
      </c>
      <c r="E41" s="2">
        <f t="shared" si="0"/>
        <v>1407663.4171157228</v>
      </c>
      <c r="H41" s="7">
        <v>31</v>
      </c>
      <c r="I41" s="2">
        <f t="shared" si="1"/>
        <v>-569994.67878627905</v>
      </c>
    </row>
    <row r="42" spans="4:9" ht="21" customHeight="1" x14ac:dyDescent="0.2">
      <c r="D42" s="7">
        <v>32</v>
      </c>
      <c r="E42" s="2">
        <f t="shared" si="0"/>
        <v>1464778.3683724585</v>
      </c>
      <c r="H42" s="7">
        <v>32</v>
      </c>
      <c r="I42" s="2">
        <f t="shared" si="1"/>
        <v>-638615.70632093877</v>
      </c>
    </row>
    <row r="43" spans="4:9" ht="21" customHeight="1" x14ac:dyDescent="0.2">
      <c r="D43" s="7">
        <v>33</v>
      </c>
      <c r="E43" s="2">
        <f t="shared" si="0"/>
        <v>1522750.0438980453</v>
      </c>
      <c r="H43" s="7">
        <v>33</v>
      </c>
      <c r="I43" s="2">
        <f t="shared" si="1"/>
        <v>-710667.78523233137</v>
      </c>
    </row>
    <row r="44" spans="4:9" ht="21" customHeight="1" x14ac:dyDescent="0.2">
      <c r="D44" s="7">
        <v>34</v>
      </c>
      <c r="E44" s="2">
        <f t="shared" si="0"/>
        <v>1581591.2945565158</v>
      </c>
      <c r="H44" s="7">
        <v>34</v>
      </c>
      <c r="I44" s="2">
        <f t="shared" si="1"/>
        <v>-786322.46808929369</v>
      </c>
    </row>
    <row r="45" spans="4:9" ht="21" customHeight="1" x14ac:dyDescent="0.2">
      <c r="D45" s="7">
        <v>35</v>
      </c>
      <c r="E45" s="2">
        <f t="shared" si="0"/>
        <v>1641315.1639748632</v>
      </c>
      <c r="H45" s="7">
        <v>35</v>
      </c>
      <c r="I45" s="2">
        <f t="shared" si="1"/>
        <v>-865759.88508910406</v>
      </c>
    </row>
    <row r="46" spans="4:9" ht="21" customHeight="1" x14ac:dyDescent="0.2">
      <c r="D46" s="7">
        <v>36</v>
      </c>
      <c r="E46" s="2">
        <f t="shared" si="0"/>
        <v>1701934.891434486</v>
      </c>
      <c r="H46" s="7">
        <v>36</v>
      </c>
      <c r="I46" s="2">
        <f t="shared" si="1"/>
        <v>-949169.17293890496</v>
      </c>
    </row>
    <row r="47" spans="4:9" ht="21" customHeight="1" x14ac:dyDescent="0.2">
      <c r="D47" s="7">
        <v>37</v>
      </c>
      <c r="E47" s="2">
        <f t="shared" si="0"/>
        <v>1763463.9148060032</v>
      </c>
      <c r="H47" s="7">
        <v>37</v>
      </c>
      <c r="I47" s="2">
        <f t="shared" si="1"/>
        <v>-1036748.925181196</v>
      </c>
    </row>
    <row r="48" spans="4:9" ht="21" customHeight="1" x14ac:dyDescent="0.2">
      <c r="D48" s="7">
        <v>38</v>
      </c>
      <c r="E48" s="2">
        <f t="shared" si="0"/>
        <v>1825915.8735280931</v>
      </c>
      <c r="H48" s="7">
        <v>38</v>
      </c>
      <c r="I48" s="2">
        <f t="shared" si="1"/>
        <v>-1128707.6650356015</v>
      </c>
    </row>
    <row r="49" spans="4:9" ht="21" customHeight="1" x14ac:dyDescent="0.2">
      <c r="D49" s="7">
        <v>39</v>
      </c>
      <c r="E49" s="2">
        <f t="shared" si="0"/>
        <v>1889304.6116310144</v>
      </c>
      <c r="H49" s="7">
        <v>39</v>
      </c>
      <c r="I49" s="2">
        <f t="shared" si="1"/>
        <v>-1225264.3418827273</v>
      </c>
    </row>
    <row r="50" spans="4:9" ht="21" customHeight="1" x14ac:dyDescent="0.2">
      <c r="D50" s="7">
        <v>40</v>
      </c>
      <c r="E50" s="2">
        <f t="shared" si="0"/>
        <v>1953644.1808054794</v>
      </c>
      <c r="H50" s="7">
        <v>40</v>
      </c>
      <c r="I50" s="2">
        <f t="shared" si="1"/>
        <v>-1326648.8525722094</v>
      </c>
    </row>
    <row r="51" spans="4:9" ht="21" customHeight="1" x14ac:dyDescent="0.2">
      <c r="D51" s="7">
        <v>41</v>
      </c>
      <c r="E51" s="2">
        <f t="shared" si="0"/>
        <v>2018948.8435175614</v>
      </c>
      <c r="H51" s="7">
        <v>41</v>
      </c>
      <c r="I51" s="2">
        <f t="shared" si="1"/>
        <v>-1433102.5887961658</v>
      </c>
    </row>
    <row r="52" spans="4:9" ht="21" customHeight="1" x14ac:dyDescent="0.2">
      <c r="D52" s="7">
        <v>42</v>
      </c>
      <c r="E52" s="2">
        <f t="shared" si="0"/>
        <v>2085233.0761703246</v>
      </c>
      <c r="H52" s="7">
        <v>42</v>
      </c>
      <c r="I52" s="2">
        <f t="shared" si="1"/>
        <v>-1544879.0118313199</v>
      </c>
    </row>
    <row r="53" spans="4:9" ht="21" customHeight="1" x14ac:dyDescent="0.2">
      <c r="D53" s="7">
        <v>43</v>
      </c>
      <c r="E53" s="2">
        <f t="shared" si="0"/>
        <v>2152511.5723128794</v>
      </c>
      <c r="H53" s="7">
        <v>43</v>
      </c>
      <c r="I53" s="2">
        <f t="shared" si="1"/>
        <v>-1662244.2560182316</v>
      </c>
    </row>
    <row r="54" spans="4:9" ht="21" customHeight="1" x14ac:dyDescent="0.2">
      <c r="D54" s="7">
        <v>44</v>
      </c>
      <c r="E54" s="2">
        <f t="shared" si="0"/>
        <v>2220799.2458975725</v>
      </c>
      <c r="H54" s="7">
        <v>44</v>
      </c>
      <c r="I54" s="2">
        <f t="shared" si="1"/>
        <v>-1785477.7624144889</v>
      </c>
    </row>
    <row r="55" spans="4:9" ht="21" customHeight="1" x14ac:dyDescent="0.2">
      <c r="D55" s="7">
        <v>45</v>
      </c>
      <c r="E55" s="2">
        <f t="shared" si="0"/>
        <v>2290111.2345860358</v>
      </c>
      <c r="H55" s="7">
        <v>45</v>
      </c>
      <c r="I55" s="2">
        <f t="shared" si="1"/>
        <v>-1914872.9441305592</v>
      </c>
    </row>
    <row r="56" spans="4:9" ht="21" customHeight="1" x14ac:dyDescent="0.2">
      <c r="D56" s="7">
        <v>46</v>
      </c>
      <c r="E56" s="2">
        <f t="shared" si="0"/>
        <v>2360462.9031048263</v>
      </c>
      <c r="H56" s="7">
        <v>46</v>
      </c>
      <c r="I56" s="2">
        <f t="shared" si="1"/>
        <v>-2050737.884932433</v>
      </c>
    </row>
    <row r="57" spans="4:9" ht="21" customHeight="1" x14ac:dyDescent="0.2">
      <c r="D57" s="7">
        <v>47</v>
      </c>
      <c r="E57" s="2">
        <f t="shared" si="0"/>
        <v>2431869.8466513986</v>
      </c>
      <c r="H57" s="7">
        <v>47</v>
      </c>
      <c r="I57" s="2">
        <f t="shared" si="1"/>
        <v>-2193396.0727744005</v>
      </c>
    </row>
    <row r="58" spans="4:9" ht="21" customHeight="1" x14ac:dyDescent="0.2">
      <c r="D58" s="7">
        <v>48</v>
      </c>
      <c r="E58" s="2">
        <f t="shared" si="0"/>
        <v>2504347.8943511695</v>
      </c>
      <c r="H58" s="7">
        <v>48</v>
      </c>
      <c r="I58" s="2">
        <f t="shared" si="1"/>
        <v>-2343187.1700084661</v>
      </c>
    </row>
    <row r="59" spans="4:9" ht="21" customHeight="1" x14ac:dyDescent="0.2">
      <c r="D59" s="7">
        <v>49</v>
      </c>
      <c r="E59" s="2">
        <f t="shared" si="0"/>
        <v>2577913.1127664368</v>
      </c>
      <c r="H59" s="7">
        <v>49</v>
      </c>
      <c r="I59" s="2">
        <f t="shared" si="1"/>
        <v>-2500467.8221042352</v>
      </c>
    </row>
    <row r="60" spans="4:9" ht="21" customHeight="1" x14ac:dyDescent="0.2">
      <c r="D60" s="7">
        <v>50</v>
      </c>
      <c r="E60" s="2">
        <f t="shared" si="0"/>
        <v>2652581.8094579331</v>
      </c>
      <c r="H60" s="7">
        <v>50</v>
      </c>
      <c r="I60" s="2">
        <f t="shared" si="1"/>
        <v>-2665612.5068047927</v>
      </c>
    </row>
    <row r="61" spans="4:9" ht="21" customHeight="1" x14ac:dyDescent="0.2">
      <c r="D61" s="7">
        <v>51</v>
      </c>
      <c r="E61" s="2">
        <f t="shared" si="0"/>
        <v>2728370.5365998019</v>
      </c>
      <c r="H61" s="7">
        <v>51</v>
      </c>
      <c r="I61" s="2">
        <f t="shared" si="1"/>
        <v>-2839014.425740378</v>
      </c>
    </row>
    <row r="62" spans="4:9" ht="21" customHeight="1" x14ac:dyDescent="0.2">
      <c r="D62" s="7">
        <v>52</v>
      </c>
      <c r="E62" s="2">
        <f t="shared" si="0"/>
        <v>2805296.0946487985</v>
      </c>
      <c r="H62" s="7">
        <v>52</v>
      </c>
      <c r="I62" s="2">
        <f t="shared" si="1"/>
        <v>-3021086.4406227428</v>
      </c>
    </row>
    <row r="63" spans="4:9" ht="21" customHeight="1" x14ac:dyDescent="0.2">
      <c r="D63" s="7">
        <v>53</v>
      </c>
      <c r="E63" s="2">
        <f t="shared" si="0"/>
        <v>2883375.5360685303</v>
      </c>
      <c r="H63" s="7">
        <v>53</v>
      </c>
      <c r="I63" s="2">
        <f t="shared" si="1"/>
        <v>-3212262.0562492255</v>
      </c>
    </row>
    <row r="64" spans="4:9" ht="21" customHeight="1" x14ac:dyDescent="0.2">
      <c r="D64" s="7">
        <v>54</v>
      </c>
      <c r="E64" s="2">
        <f t="shared" si="0"/>
        <v>2962626.1691095578</v>
      </c>
      <c r="H64" s="7">
        <v>54</v>
      </c>
      <c r="I64" s="2">
        <f t="shared" si="1"/>
        <v>-3412996.4526570328</v>
      </c>
    </row>
    <row r="65" spans="4:9" ht="21" customHeight="1" x14ac:dyDescent="0.2">
      <c r="D65" s="7">
        <v>55</v>
      </c>
      <c r="E65" s="2">
        <f t="shared" si="0"/>
        <v>3043065.5616462007</v>
      </c>
      <c r="H65" s="7">
        <v>55</v>
      </c>
      <c r="I65" s="2">
        <f t="shared" si="1"/>
        <v>-3623767.5688852305</v>
      </c>
    </row>
    <row r="66" spans="4:9" ht="21" customHeight="1" x14ac:dyDescent="0.2">
      <c r="D66" s="7">
        <v>56</v>
      </c>
      <c r="E66" s="2">
        <f t="shared" si="0"/>
        <v>3124711.5450708936</v>
      </c>
      <c r="H66" s="7">
        <v>56</v>
      </c>
      <c r="I66" s="2">
        <f t="shared" si="1"/>
        <v>-3845077.240924838</v>
      </c>
    </row>
    <row r="67" spans="4:9" ht="21" customHeight="1" x14ac:dyDescent="0.2">
      <c r="D67" s="7">
        <v>57</v>
      </c>
      <c r="E67" s="2">
        <f t="shared" si="0"/>
        <v>3207582.2182469568</v>
      </c>
      <c r="H67" s="7">
        <v>57</v>
      </c>
      <c r="I67" s="2">
        <f t="shared" si="1"/>
        <v>-4077452.3965664259</v>
      </c>
    </row>
    <row r="68" spans="4:9" ht="21" customHeight="1" x14ac:dyDescent="0.2">
      <c r="D68" s="7">
        <v>58</v>
      </c>
      <c r="E68" s="2">
        <f t="shared" si="0"/>
        <v>3291695.9515206609</v>
      </c>
      <c r="H68" s="7">
        <v>58</v>
      </c>
      <c r="I68" s="2">
        <f t="shared" si="1"/>
        <v>-4321446.3099900931</v>
      </c>
    </row>
    <row r="69" spans="4:9" ht="21" customHeight="1" x14ac:dyDescent="0.2">
      <c r="D69" s="7">
        <v>59</v>
      </c>
      <c r="E69" s="2">
        <f t="shared" si="0"/>
        <v>3377071.3907934707</v>
      </c>
      <c r="H69" s="7">
        <v>59</v>
      </c>
      <c r="I69" s="2">
        <f t="shared" si="1"/>
        <v>-4577639.9190849438</v>
      </c>
    </row>
    <row r="70" spans="4:9" ht="21" customHeight="1" x14ac:dyDescent="0.2">
      <c r="D70" s="7">
        <v>60</v>
      </c>
      <c r="E70" s="2">
        <f t="shared" si="0"/>
        <v>3463727.4616553723</v>
      </c>
      <c r="H70" s="7">
        <v>60</v>
      </c>
      <c r="I70" s="2">
        <f t="shared" si="1"/>
        <v>-4846643.2086345367</v>
      </c>
    </row>
    <row r="71" spans="4:9" ht="21" customHeight="1" x14ac:dyDescent="0.2">
      <c r="D71" s="7">
        <v>61</v>
      </c>
      <c r="E71" s="2">
        <f t="shared" si="0"/>
        <v>3551683.3735802025</v>
      </c>
      <c r="H71" s="7">
        <v>61</v>
      </c>
      <c r="I71" s="2">
        <f t="shared" si="1"/>
        <v>-5129096.6626616092</v>
      </c>
    </row>
    <row r="72" spans="4:9" ht="21" customHeight="1" x14ac:dyDescent="0.2">
      <c r="D72" s="7">
        <v>62</v>
      </c>
      <c r="E72" s="2">
        <f t="shared" si="0"/>
        <v>3640958.6241839053</v>
      </c>
      <c r="H72" s="7">
        <v>62</v>
      </c>
      <c r="I72" s="2">
        <f t="shared" si="1"/>
        <v>-5425672.7893900359</v>
      </c>
    </row>
    <row r="73" spans="4:9" ht="21" customHeight="1" x14ac:dyDescent="0.2">
      <c r="D73" s="7">
        <v>63</v>
      </c>
      <c r="E73" s="2">
        <f t="shared" si="0"/>
        <v>3731573.0035466636</v>
      </c>
      <c r="H73" s="7">
        <v>63</v>
      </c>
      <c r="I73" s="2">
        <f t="shared" si="1"/>
        <v>-5737077.7224548841</v>
      </c>
    </row>
    <row r="74" spans="4:9" ht="21" customHeight="1" x14ac:dyDescent="0.2">
      <c r="D74" s="7">
        <v>64</v>
      </c>
      <c r="E74" s="2">
        <f t="shared" si="0"/>
        <v>3823546.5985998632</v>
      </c>
      <c r="H74" s="7">
        <v>64</v>
      </c>
      <c r="I74" s="2">
        <f t="shared" si="1"/>
        <v>-6064052.9021729743</v>
      </c>
    </row>
    <row r="75" spans="4:9" ht="21" customHeight="1" x14ac:dyDescent="0.2">
      <c r="D75" s="7">
        <v>65</v>
      </c>
      <c r="E75" s="2">
        <f t="shared" si="0"/>
        <v>3916899.797578861</v>
      </c>
      <c r="H75" s="7">
        <v>65</v>
      </c>
      <c r="I75" s="2">
        <f t="shared" si="1"/>
        <v>-6407376.8408769686</v>
      </c>
    </row>
    <row r="76" spans="4:9" ht="21" customHeight="1" x14ac:dyDescent="0.2">
      <c r="D76" s="7">
        <v>66</v>
      </c>
      <c r="E76" s="2">
        <f t="shared" ref="E76:E139" si="2">E75*(1+$C$5)+$C$3</f>
        <v>4011653.2945425436</v>
      </c>
      <c r="H76" s="7">
        <v>66</v>
      </c>
      <c r="I76" s="2">
        <f t="shared" ref="I76:I139" si="3">I75*(1+$G$5)-$G$6</f>
        <v>-6767866.976516163</v>
      </c>
    </row>
    <row r="77" spans="4:9" ht="21" customHeight="1" x14ac:dyDescent="0.2">
      <c r="D77" s="7">
        <v>67</v>
      </c>
      <c r="E77" s="2">
        <f t="shared" si="2"/>
        <v>4107828.0939606815</v>
      </c>
      <c r="H77" s="7">
        <v>67</v>
      </c>
      <c r="I77" s="2">
        <f t="shared" si="3"/>
        <v>-7146381.6189373173</v>
      </c>
    </row>
    <row r="78" spans="4:9" ht="21" customHeight="1" x14ac:dyDescent="0.2">
      <c r="D78" s="7">
        <v>68</v>
      </c>
      <c r="E78" s="2">
        <f t="shared" si="2"/>
        <v>4205445.5153700914</v>
      </c>
      <c r="H78" s="7">
        <v>68</v>
      </c>
      <c r="I78" s="2">
        <f t="shared" si="3"/>
        <v>-7543821.9934795294</v>
      </c>
    </row>
    <row r="79" spans="4:9" ht="21" customHeight="1" x14ac:dyDescent="0.2">
      <c r="D79" s="7">
        <v>69</v>
      </c>
      <c r="E79" s="2">
        <f t="shared" si="2"/>
        <v>4304527.1981006423</v>
      </c>
      <c r="H79" s="7">
        <v>69</v>
      </c>
      <c r="I79" s="2">
        <f t="shared" si="3"/>
        <v>-7961134.3867488522</v>
      </c>
    </row>
    <row r="80" spans="4:9" ht="21" customHeight="1" x14ac:dyDescent="0.2">
      <c r="D80" s="7">
        <v>70</v>
      </c>
      <c r="E80" s="2">
        <f t="shared" si="2"/>
        <v>4405095.1060721511</v>
      </c>
      <c r="H80" s="7">
        <v>70</v>
      </c>
      <c r="I80" s="2">
        <f t="shared" si="3"/>
        <v>-8399312.3996816408</v>
      </c>
    </row>
    <row r="81" spans="4:9" ht="21" customHeight="1" x14ac:dyDescent="0.2">
      <c r="D81" s="7">
        <v>71</v>
      </c>
      <c r="E81" s="2">
        <f t="shared" si="2"/>
        <v>4507171.5326632326</v>
      </c>
      <c r="H81" s="7">
        <v>71</v>
      </c>
      <c r="I81" s="2">
        <f t="shared" si="3"/>
        <v>-8859399.3132610694</v>
      </c>
    </row>
    <row r="82" spans="4:9" ht="21" customHeight="1" x14ac:dyDescent="0.2">
      <c r="D82" s="7">
        <v>72</v>
      </c>
      <c r="E82" s="2">
        <f t="shared" si="2"/>
        <v>4610779.1056531807</v>
      </c>
      <c r="H82" s="7">
        <v>72</v>
      </c>
      <c r="I82" s="2">
        <f t="shared" si="3"/>
        <v>-9342490.5725194681</v>
      </c>
    </row>
    <row r="83" spans="4:9" ht="21" customHeight="1" x14ac:dyDescent="0.2">
      <c r="D83" s="7">
        <v>73</v>
      </c>
      <c r="E83" s="2">
        <f t="shared" si="2"/>
        <v>4715940.7922379784</v>
      </c>
      <c r="H83" s="7">
        <v>73</v>
      </c>
      <c r="I83" s="2">
        <f t="shared" si="3"/>
        <v>-9849736.3947407883</v>
      </c>
    </row>
    <row r="84" spans="4:9" ht="21" customHeight="1" x14ac:dyDescent="0.2">
      <c r="D84" s="7">
        <v>74</v>
      </c>
      <c r="E84" s="2">
        <f t="shared" si="2"/>
        <v>4822679.9041215479</v>
      </c>
      <c r="H84" s="7">
        <v>74</v>
      </c>
      <c r="I84" s="2">
        <f t="shared" si="3"/>
        <v>-10382344.508073173</v>
      </c>
    </row>
    <row r="85" spans="4:9" ht="21" customHeight="1" x14ac:dyDescent="0.2">
      <c r="D85" s="7">
        <v>75</v>
      </c>
      <c r="E85" s="2">
        <f t="shared" si="2"/>
        <v>4931020.1026833709</v>
      </c>
      <c r="H85" s="7">
        <v>75</v>
      </c>
      <c r="I85" s="2">
        <f t="shared" si="3"/>
        <v>-10941583.027072178</v>
      </c>
    </row>
    <row r="86" spans="4:9" ht="21" customHeight="1" x14ac:dyDescent="0.2">
      <c r="D86" s="7">
        <v>76</v>
      </c>
      <c r="E86" s="2">
        <f t="shared" si="2"/>
        <v>5040985.4042236209</v>
      </c>
      <c r="H86" s="7">
        <v>76</v>
      </c>
      <c r="I86" s="2">
        <f t="shared" si="3"/>
        <v>-11528783.472021133</v>
      </c>
    </row>
    <row r="87" spans="4:9" ht="21" customHeight="1" x14ac:dyDescent="0.2">
      <c r="D87" s="7">
        <v>77</v>
      </c>
      <c r="E87" s="2">
        <f t="shared" si="2"/>
        <v>5152600.1852869745</v>
      </c>
      <c r="H87" s="7">
        <v>77</v>
      </c>
      <c r="I87" s="2">
        <f t="shared" si="3"/>
        <v>-12145343.939217536</v>
      </c>
    </row>
    <row r="88" spans="4:9" ht="21" customHeight="1" x14ac:dyDescent="0.2">
      <c r="D88" s="7">
        <v>78</v>
      </c>
      <c r="E88" s="2">
        <f t="shared" si="2"/>
        <v>5265889.1880662786</v>
      </c>
      <c r="H88" s="7">
        <v>78</v>
      </c>
      <c r="I88" s="2">
        <f t="shared" si="3"/>
        <v>-12792732.429773759</v>
      </c>
    </row>
    <row r="89" spans="4:9" ht="21" customHeight="1" x14ac:dyDescent="0.2">
      <c r="D89" s="7">
        <v>79</v>
      </c>
      <c r="E89" s="2">
        <f t="shared" si="2"/>
        <v>5380877.5258872723</v>
      </c>
      <c r="H89" s="7">
        <v>79</v>
      </c>
      <c r="I89" s="2">
        <f t="shared" si="3"/>
        <v>-13472490.344857793</v>
      </c>
    </row>
    <row r="90" spans="4:9" ht="21" customHeight="1" x14ac:dyDescent="0.2">
      <c r="D90" s="7">
        <v>80</v>
      </c>
      <c r="E90" s="2">
        <f t="shared" si="2"/>
        <v>5497590.6887755813</v>
      </c>
      <c r="H90" s="7">
        <v>80</v>
      </c>
      <c r="I90" s="2">
        <f t="shared" si="3"/>
        <v>-14186236.155696029</v>
      </c>
    </row>
    <row r="91" spans="4:9" ht="21" customHeight="1" x14ac:dyDescent="0.2">
      <c r="D91" s="7">
        <v>81</v>
      </c>
      <c r="E91" s="2">
        <f t="shared" si="2"/>
        <v>5616054.5491072144</v>
      </c>
      <c r="H91" s="7">
        <v>81</v>
      </c>
      <c r="I91" s="2">
        <f t="shared" si="3"/>
        <v>-14935669.257076176</v>
      </c>
    </row>
    <row r="92" spans="4:9" ht="21" customHeight="1" x14ac:dyDescent="0.2">
      <c r="D92" s="7">
        <v>82</v>
      </c>
      <c r="E92" s="2">
        <f t="shared" si="2"/>
        <v>5736295.3673438225</v>
      </c>
      <c r="H92" s="7">
        <v>82</v>
      </c>
      <c r="I92" s="2">
        <f t="shared" si="3"/>
        <v>-15722574.013525331</v>
      </c>
    </row>
    <row r="93" spans="4:9" ht="21" customHeight="1" x14ac:dyDescent="0.2">
      <c r="D93" s="7">
        <v>83</v>
      </c>
      <c r="E93" s="2">
        <f t="shared" si="2"/>
        <v>5858339.7978539793</v>
      </c>
      <c r="H93" s="7">
        <v>83</v>
      </c>
      <c r="I93" s="2">
        <f t="shared" si="3"/>
        <v>-16548824.007796945</v>
      </c>
    </row>
    <row r="94" spans="4:9" ht="21" customHeight="1" x14ac:dyDescent="0.2">
      <c r="D94" s="7">
        <v>84</v>
      </c>
      <c r="E94" s="2">
        <f t="shared" si="2"/>
        <v>5982214.8948217882</v>
      </c>
      <c r="H94" s="7">
        <v>84</v>
      </c>
      <c r="I94" s="2">
        <f t="shared" si="3"/>
        <v>-17416386.501782138</v>
      </c>
    </row>
    <row r="95" spans="4:9" ht="21" customHeight="1" x14ac:dyDescent="0.2">
      <c r="D95" s="7">
        <v>85</v>
      </c>
      <c r="E95" s="2">
        <f t="shared" si="2"/>
        <v>6107948.1182441143</v>
      </c>
      <c r="H95" s="7">
        <v>85</v>
      </c>
      <c r="I95" s="2">
        <f t="shared" si="3"/>
        <v>-18327327.12046659</v>
      </c>
    </row>
    <row r="96" spans="4:9" ht="21" customHeight="1" x14ac:dyDescent="0.2">
      <c r="D96" s="7">
        <v>86</v>
      </c>
      <c r="E96" s="2">
        <f t="shared" si="2"/>
        <v>6235567.3400177751</v>
      </c>
      <c r="H96" s="7">
        <v>86</v>
      </c>
      <c r="I96" s="2">
        <f t="shared" si="3"/>
        <v>-19283814.770085264</v>
      </c>
    </row>
    <row r="97" spans="4:9" ht="21" customHeight="1" x14ac:dyDescent="0.2">
      <c r="D97" s="7">
        <v>87</v>
      </c>
      <c r="E97" s="2">
        <f t="shared" si="2"/>
        <v>6365100.850118041</v>
      </c>
      <c r="H97" s="7">
        <v>87</v>
      </c>
      <c r="I97" s="2">
        <f t="shared" si="3"/>
        <v>-20288126.802184872</v>
      </c>
    </row>
    <row r="98" spans="4:9" ht="21" customHeight="1" x14ac:dyDescent="0.2">
      <c r="D98" s="7">
        <v>88</v>
      </c>
      <c r="E98" s="2">
        <f t="shared" si="2"/>
        <v>6496577.3628698112</v>
      </c>
      <c r="H98" s="7">
        <v>88</v>
      </c>
      <c r="I98" s="2">
        <f t="shared" si="3"/>
        <v>-21342654.43588946</v>
      </c>
    </row>
    <row r="99" spans="4:9" ht="21" customHeight="1" x14ac:dyDescent="0.2">
      <c r="D99" s="7">
        <v>89</v>
      </c>
      <c r="E99" s="2">
        <f t="shared" si="2"/>
        <v>6630026.0233128574</v>
      </c>
      <c r="H99" s="7">
        <v>89</v>
      </c>
      <c r="I99" s="2">
        <f t="shared" si="3"/>
        <v>-22449908.451279279</v>
      </c>
    </row>
    <row r="100" spans="4:9" ht="21" customHeight="1" x14ac:dyDescent="0.2">
      <c r="D100" s="7">
        <v>90</v>
      </c>
      <c r="E100" s="2">
        <f t="shared" si="2"/>
        <v>6765476.41366255</v>
      </c>
      <c r="H100" s="7">
        <v>90</v>
      </c>
      <c r="I100" s="2">
        <f t="shared" si="3"/>
        <v>-23612525.167438589</v>
      </c>
    </row>
    <row r="101" spans="4:9" ht="21" customHeight="1" x14ac:dyDescent="0.2">
      <c r="D101" s="7">
        <v>91</v>
      </c>
      <c r="E101" s="2">
        <f t="shared" si="2"/>
        <v>6902958.5598674873</v>
      </c>
      <c r="H101" s="7">
        <v>91</v>
      </c>
      <c r="I101" s="2">
        <f t="shared" si="3"/>
        <v>-24833272.719405863</v>
      </c>
    </row>
    <row r="102" spans="4:9" ht="21" customHeight="1" x14ac:dyDescent="0.2">
      <c r="D102" s="7">
        <v>92</v>
      </c>
      <c r="E102" s="2">
        <f t="shared" si="2"/>
        <v>7042502.9382654987</v>
      </c>
      <c r="H102" s="7">
        <v>92</v>
      </c>
      <c r="I102" s="2">
        <f t="shared" si="3"/>
        <v>-26115057.648971502</v>
      </c>
    </row>
    <row r="103" spans="4:9" ht="21" customHeight="1" x14ac:dyDescent="0.2">
      <c r="D103" s="7">
        <v>93</v>
      </c>
      <c r="E103" s="2">
        <f t="shared" si="2"/>
        <v>7184140.4823394809</v>
      </c>
      <c r="H103" s="7">
        <v>93</v>
      </c>
      <c r="I103" s="2">
        <f t="shared" si="3"/>
        <v>-27460931.825015422</v>
      </c>
    </row>
    <row r="104" spans="4:9" ht="21" customHeight="1" x14ac:dyDescent="0.2">
      <c r="D104" s="7">
        <v>94</v>
      </c>
      <c r="E104" s="2">
        <f t="shared" si="2"/>
        <v>7327902.5895745726</v>
      </c>
      <c r="H104" s="7">
        <v>94</v>
      </c>
      <c r="I104" s="2">
        <f t="shared" si="3"/>
        <v>-28874099.709861539</v>
      </c>
    </row>
    <row r="105" spans="4:9" ht="21" customHeight="1" x14ac:dyDescent="0.2">
      <c r="D105" s="7">
        <v>95</v>
      </c>
      <c r="E105" s="2">
        <f t="shared" si="2"/>
        <v>7473821.1284181904</v>
      </c>
      <c r="H105" s="7">
        <v>95</v>
      </c>
      <c r="I105" s="2">
        <f t="shared" si="3"/>
        <v>-30357925.988949962</v>
      </c>
    </row>
    <row r="106" spans="4:9" ht="21" customHeight="1" x14ac:dyDescent="0.2">
      <c r="D106" s="7">
        <v>96</v>
      </c>
      <c r="E106" s="2">
        <f t="shared" si="2"/>
        <v>7621928.445344463</v>
      </c>
      <c r="H106" s="7">
        <v>96</v>
      </c>
      <c r="I106" s="2">
        <f t="shared" si="3"/>
        <v>-31915943.581992805</v>
      </c>
    </row>
    <row r="107" spans="4:9" ht="21" customHeight="1" x14ac:dyDescent="0.2">
      <c r="D107" s="7">
        <v>97</v>
      </c>
      <c r="E107" s="2">
        <f t="shared" si="2"/>
        <v>7772257.3720246293</v>
      </c>
      <c r="H107" s="7">
        <v>97</v>
      </c>
      <c r="I107" s="2">
        <f t="shared" si="3"/>
        <v>-33551862.054687791</v>
      </c>
    </row>
    <row r="108" spans="4:9" ht="21" customHeight="1" x14ac:dyDescent="0.2">
      <c r="D108" s="7">
        <v>98</v>
      </c>
      <c r="E108" s="2">
        <f t="shared" si="2"/>
        <v>7924841.2326049982</v>
      </c>
      <c r="H108" s="7">
        <v>98</v>
      </c>
      <c r="I108" s="2">
        <f t="shared" si="3"/>
        <v>-35269576.451017529</v>
      </c>
    </row>
    <row r="109" spans="4:9" ht="21" customHeight="1" x14ac:dyDescent="0.2">
      <c r="D109" s="7">
        <v>99</v>
      </c>
      <c r="E109" s="2">
        <f t="shared" si="2"/>
        <v>8079713.8510940727</v>
      </c>
      <c r="H109" s="7">
        <v>99</v>
      </c>
      <c r="I109" s="2">
        <f t="shared" si="3"/>
        <v>-37073176.567163751</v>
      </c>
    </row>
    <row r="110" spans="4:9" ht="21" customHeight="1" x14ac:dyDescent="0.2">
      <c r="D110" s="7">
        <v>100</v>
      </c>
      <c r="E110" s="2">
        <f t="shared" si="2"/>
        <v>8236909.5588604826</v>
      </c>
      <c r="H110" s="7">
        <v>100</v>
      </c>
      <c r="I110" s="2">
        <f t="shared" si="3"/>
        <v>-38966956.689117283</v>
      </c>
    </row>
    <row r="111" spans="4:9" ht="21" customHeight="1" x14ac:dyDescent="0.2">
      <c r="D111" s="7">
        <v>101</v>
      </c>
      <c r="E111" s="2">
        <f t="shared" si="2"/>
        <v>8396463.2022433877</v>
      </c>
      <c r="H111" s="7">
        <v>101</v>
      </c>
      <c r="I111" s="2">
        <f t="shared" si="3"/>
        <v>-40955425.817168489</v>
      </c>
    </row>
    <row r="112" spans="4:9" ht="21" customHeight="1" x14ac:dyDescent="0.2">
      <c r="D112" s="7">
        <v>102</v>
      </c>
      <c r="E112" s="2">
        <f t="shared" si="2"/>
        <v>8558410.1502770372</v>
      </c>
      <c r="H112" s="7">
        <v>102</v>
      </c>
      <c r="I112" s="2">
        <f t="shared" si="3"/>
        <v>-43043318.401622258</v>
      </c>
    </row>
    <row r="113" spans="4:9" ht="21" customHeight="1" x14ac:dyDescent="0.2">
      <c r="D113" s="7">
        <v>103</v>
      </c>
      <c r="E113" s="2">
        <f t="shared" si="2"/>
        <v>8722786.3025311921</v>
      </c>
      <c r="H113" s="7">
        <v>103</v>
      </c>
      <c r="I113" s="2">
        <f t="shared" si="3"/>
        <v>-45235605.615298718</v>
      </c>
    </row>
    <row r="114" spans="4:9" ht="21" customHeight="1" x14ac:dyDescent="0.2">
      <c r="D114" s="7">
        <v>104</v>
      </c>
      <c r="E114" s="2">
        <f t="shared" si="2"/>
        <v>8889628.0970691592</v>
      </c>
      <c r="H114" s="7">
        <v>104</v>
      </c>
      <c r="I114" s="2">
        <f t="shared" si="3"/>
        <v>-47537507.189658999</v>
      </c>
    </row>
    <row r="115" spans="4:9" ht="21" customHeight="1" x14ac:dyDescent="0.2">
      <c r="D115" s="7">
        <v>105</v>
      </c>
      <c r="E115" s="2">
        <f t="shared" si="2"/>
        <v>9058972.5185251962</v>
      </c>
      <c r="H115" s="7">
        <v>105</v>
      </c>
      <c r="I115" s="2">
        <f t="shared" si="3"/>
        <v>-49954503.842737295</v>
      </c>
    </row>
    <row r="116" spans="4:9" ht="21" customHeight="1" x14ac:dyDescent="0.2">
      <c r="D116" s="7">
        <v>106</v>
      </c>
      <c r="E116" s="2">
        <f t="shared" si="2"/>
        <v>9230857.1063030735</v>
      </c>
      <c r="H116" s="7">
        <v>106</v>
      </c>
      <c r="I116" s="2">
        <f t="shared" si="3"/>
        <v>-52492350.328469507</v>
      </c>
    </row>
    <row r="117" spans="4:9" ht="21" customHeight="1" x14ac:dyDescent="0.2">
      <c r="D117" s="7">
        <v>107</v>
      </c>
      <c r="E117" s="2">
        <f t="shared" si="2"/>
        <v>9405319.9628976192</v>
      </c>
      <c r="H117" s="7">
        <v>107</v>
      </c>
      <c r="I117" s="2">
        <f t="shared" si="3"/>
        <v>-55157089.13848833</v>
      </c>
    </row>
    <row r="118" spans="4:9" ht="21" customHeight="1" x14ac:dyDescent="0.2">
      <c r="D118" s="7">
        <v>108</v>
      </c>
      <c r="E118" s="2">
        <f t="shared" si="2"/>
        <v>9582399.7623410821</v>
      </c>
      <c r="H118" s="7">
        <v>108</v>
      </c>
      <c r="I118" s="2">
        <f t="shared" si="3"/>
        <v>-57955064.88900809</v>
      </c>
    </row>
    <row r="119" spans="4:9" ht="21" customHeight="1" x14ac:dyDescent="0.2">
      <c r="D119" s="7">
        <v>109</v>
      </c>
      <c r="E119" s="2">
        <f t="shared" si="2"/>
        <v>9762135.7587761972</v>
      </c>
      <c r="H119" s="7">
        <v>109</v>
      </c>
      <c r="I119" s="2">
        <f t="shared" si="3"/>
        <v>-60892939.427053839</v>
      </c>
    </row>
    <row r="120" spans="4:9" ht="21" customHeight="1" x14ac:dyDescent="0.2">
      <c r="D120" s="7">
        <v>110</v>
      </c>
      <c r="E120" s="2">
        <f t="shared" si="2"/>
        <v>9944567.7951578386</v>
      </c>
      <c r="H120" s="7">
        <v>110</v>
      </c>
      <c r="I120" s="2">
        <f t="shared" si="3"/>
        <v>-63977707.692001879</v>
      </c>
    </row>
    <row r="121" spans="4:9" ht="21" customHeight="1" x14ac:dyDescent="0.2">
      <c r="D121" s="7">
        <v>111</v>
      </c>
      <c r="E121" s="2">
        <f t="shared" si="2"/>
        <v>10129736.312085206</v>
      </c>
      <c r="H121" s="7">
        <v>111</v>
      </c>
      <c r="I121" s="2">
        <f t="shared" si="3"/>
        <v>-67216714.370197326</v>
      </c>
    </row>
    <row r="122" spans="4:9" ht="21" customHeight="1" x14ac:dyDescent="0.2">
      <c r="D122" s="7">
        <v>112</v>
      </c>
      <c r="E122" s="2">
        <f t="shared" si="2"/>
        <v>10317682.356766483</v>
      </c>
      <c r="H122" s="7">
        <v>112</v>
      </c>
      <c r="I122" s="2">
        <f t="shared" si="3"/>
        <v>-70617671.382302538</v>
      </c>
    </row>
    <row r="123" spans="4:9" ht="21" customHeight="1" x14ac:dyDescent="0.2">
      <c r="D123" s="7">
        <v>113</v>
      </c>
      <c r="E123" s="2">
        <f t="shared" si="2"/>
        <v>10508447.592117978</v>
      </c>
      <c r="H123" s="7">
        <v>113</v>
      </c>
      <c r="I123" s="2">
        <f t="shared" si="3"/>
        <v>-74188676.245013013</v>
      </c>
    </row>
    <row r="124" spans="4:9" ht="21" customHeight="1" x14ac:dyDescent="0.2">
      <c r="D124" s="7">
        <v>114</v>
      </c>
      <c r="E124" s="2">
        <f t="shared" si="2"/>
        <v>10702074.305999747</v>
      </c>
      <c r="H124" s="7">
        <v>114</v>
      </c>
      <c r="I124" s="2">
        <f t="shared" si="3"/>
        <v>-77938231.350859016</v>
      </c>
    </row>
    <row r="125" spans="4:9" ht="21" customHeight="1" x14ac:dyDescent="0.2">
      <c r="D125" s="7">
        <v>115</v>
      </c>
      <c r="E125" s="2">
        <f t="shared" si="2"/>
        <v>10898605.420589741</v>
      </c>
      <c r="H125" s="7">
        <v>115</v>
      </c>
      <c r="I125" s="2">
        <f t="shared" si="3"/>
        <v>-81875264.211997315</v>
      </c>
    </row>
    <row r="126" spans="4:9" ht="21" customHeight="1" x14ac:dyDescent="0.2">
      <c r="D126" s="7">
        <v>116</v>
      </c>
      <c r="E126" s="2">
        <f t="shared" si="2"/>
        <v>11098084.501898587</v>
      </c>
      <c r="H126" s="7">
        <v>116</v>
      </c>
      <c r="I126" s="2">
        <f t="shared" si="3"/>
        <v>-86009148.716192529</v>
      </c>
    </row>
    <row r="127" spans="4:9" ht="21" customHeight="1" x14ac:dyDescent="0.2">
      <c r="D127" s="7">
        <v>117</v>
      </c>
      <c r="E127" s="2">
        <f t="shared" si="2"/>
        <v>11300555.769427065</v>
      </c>
      <c r="H127" s="7">
        <v>117</v>
      </c>
      <c r="I127" s="2">
        <f t="shared" si="3"/>
        <v>-90349727.4455975</v>
      </c>
    </row>
    <row r="128" spans="4:9" ht="21" customHeight="1" x14ac:dyDescent="0.2">
      <c r="D128" s="7">
        <v>118</v>
      </c>
      <c r="E128" s="2">
        <f t="shared" si="2"/>
        <v>11506064.10596847</v>
      </c>
      <c r="H128" s="7">
        <v>118</v>
      </c>
      <c r="I128" s="2">
        <f t="shared" si="3"/>
        <v>-94907335.111472726</v>
      </c>
    </row>
    <row r="129" spans="4:9" ht="21" customHeight="1" x14ac:dyDescent="0.2">
      <c r="D129" s="7">
        <v>119</v>
      </c>
      <c r="E129" s="2">
        <f t="shared" si="2"/>
        <v>11714655.067557996</v>
      </c>
      <c r="H129" s="7">
        <v>119</v>
      </c>
      <c r="I129" s="2">
        <f t="shared" si="3"/>
        <v>-99692823.160641715</v>
      </c>
    </row>
    <row r="130" spans="4:9" ht="21" customHeight="1" x14ac:dyDescent="0.2">
      <c r="D130" s="7">
        <v>120</v>
      </c>
      <c r="E130" s="2">
        <f t="shared" si="2"/>
        <v>11926374.893571366</v>
      </c>
      <c r="H130" s="7">
        <v>120</v>
      </c>
      <c r="I130" s="2">
        <f t="shared" si="3"/>
        <v>-104717585.61226915</v>
      </c>
    </row>
    <row r="131" spans="4:9" ht="21" customHeight="1" x14ac:dyDescent="0.2">
      <c r="D131" s="7">
        <v>121</v>
      </c>
      <c r="E131" s="2">
        <f t="shared" si="2"/>
        <v>12141270.516974935</v>
      </c>
      <c r="H131" s="7">
        <v>121</v>
      </c>
      <c r="I131" s="2">
        <f t="shared" si="3"/>
        <v>-109993586.18647796</v>
      </c>
    </row>
    <row r="132" spans="4:9" ht="21" customHeight="1" x14ac:dyDescent="0.2">
      <c r="D132" s="7">
        <v>122</v>
      </c>
      <c r="E132" s="2">
        <f t="shared" si="2"/>
        <v>12359389.574729558</v>
      </c>
      <c r="H132" s="7">
        <v>122</v>
      </c>
      <c r="I132" s="2">
        <f t="shared" si="3"/>
        <v>-115533386.78939721</v>
      </c>
    </row>
    <row r="133" spans="4:9" ht="21" customHeight="1" x14ac:dyDescent="0.2">
      <c r="D133" s="7">
        <v>123</v>
      </c>
      <c r="E133" s="2">
        <f t="shared" si="2"/>
        <v>12580780.418350501</v>
      </c>
      <c r="H133" s="7">
        <v>123</v>
      </c>
      <c r="I133" s="2">
        <f t="shared" si="3"/>
        <v>-121350177.42246242</v>
      </c>
    </row>
    <row r="134" spans="4:9" ht="21" customHeight="1" x14ac:dyDescent="0.2">
      <c r="D134" s="7">
        <v>124</v>
      </c>
      <c r="E134" s="2">
        <f t="shared" si="2"/>
        <v>12805492.124625757</v>
      </c>
      <c r="H134" s="7">
        <v>124</v>
      </c>
      <c r="I134" s="2">
        <f t="shared" si="3"/>
        <v>-127457807.58718088</v>
      </c>
    </row>
    <row r="135" spans="4:9" ht="21" customHeight="1" x14ac:dyDescent="0.2">
      <c r="D135" s="7">
        <v>125</v>
      </c>
      <c r="E135" s="2">
        <f t="shared" si="2"/>
        <v>13033574.506495142</v>
      </c>
      <c r="H135" s="7">
        <v>125</v>
      </c>
      <c r="I135" s="2">
        <f t="shared" si="3"/>
        <v>-133870819.26013528</v>
      </c>
    </row>
    <row r="136" spans="4:9" ht="21" customHeight="1" x14ac:dyDescent="0.2">
      <c r="D136" s="7">
        <v>126</v>
      </c>
      <c r="E136" s="2">
        <f t="shared" si="2"/>
        <v>13265078.124092568</v>
      </c>
      <c r="H136" s="7">
        <v>126</v>
      </c>
      <c r="I136" s="2">
        <f t="shared" si="3"/>
        <v>-140604481.5167374</v>
      </c>
    </row>
    <row r="137" spans="4:9" ht="21" customHeight="1" x14ac:dyDescent="0.2">
      <c r="D137" s="7">
        <v>127</v>
      </c>
      <c r="E137" s="2">
        <f t="shared" si="2"/>
        <v>13500054.295953956</v>
      </c>
      <c r="H137" s="7">
        <v>127</v>
      </c>
      <c r="I137" s="2">
        <f t="shared" si="3"/>
        <v>-147674826.88616961</v>
      </c>
    </row>
    <row r="138" spans="4:9" ht="21" customHeight="1" x14ac:dyDescent="0.2">
      <c r="D138" s="7">
        <v>128</v>
      </c>
      <c r="E138" s="2">
        <f t="shared" si="2"/>
        <v>13738555.110393263</v>
      </c>
      <c r="H138" s="7">
        <v>128</v>
      </c>
      <c r="I138" s="2">
        <f t="shared" si="3"/>
        <v>-155098689.52407345</v>
      </c>
    </row>
    <row r="139" spans="4:9" ht="21" customHeight="1" x14ac:dyDescent="0.2">
      <c r="D139" s="7">
        <v>129</v>
      </c>
      <c r="E139" s="2">
        <f t="shared" si="2"/>
        <v>13980633.437049162</v>
      </c>
      <c r="H139" s="7">
        <v>129</v>
      </c>
      <c r="I139" s="2">
        <f t="shared" si="3"/>
        <v>-162893745.29387248</v>
      </c>
    </row>
    <row r="140" spans="4:9" ht="21" customHeight="1" x14ac:dyDescent="0.2">
      <c r="D140" s="7">
        <v>130</v>
      </c>
      <c r="E140" s="2">
        <f t="shared" ref="E140:E203" si="4">E139*(1+$C$5)+$C$3</f>
        <v>14226342.938604897</v>
      </c>
      <c r="H140" s="7">
        <v>130</v>
      </c>
      <c r="I140" s="2">
        <f t="shared" ref="I140:I203" si="5">I139*(1+$G$5)-$G$6</f>
        <v>-171078553.85216144</v>
      </c>
    </row>
    <row r="141" spans="4:9" ht="21" customHeight="1" x14ac:dyDescent="0.2">
      <c r="D141" s="7">
        <v>131</v>
      </c>
      <c r="E141" s="2">
        <f t="shared" si="4"/>
        <v>14475738.082683969</v>
      </c>
      <c r="H141" s="7">
        <v>131</v>
      </c>
      <c r="I141" s="2">
        <f t="shared" si="5"/>
        <v>-179672602.83836487</v>
      </c>
    </row>
    <row r="142" spans="4:9" ht="21" customHeight="1" x14ac:dyDescent="0.2">
      <c r="D142" s="7">
        <v>132</v>
      </c>
      <c r="E142" s="2">
        <f t="shared" si="4"/>
        <v>14728874.153924227</v>
      </c>
      <c r="H142" s="7">
        <v>132</v>
      </c>
      <c r="I142" s="2">
        <f t="shared" si="5"/>
        <v>-188696354.27387846</v>
      </c>
    </row>
    <row r="143" spans="4:9" ht="21" customHeight="1" x14ac:dyDescent="0.2">
      <c r="D143" s="7">
        <v>133</v>
      </c>
      <c r="E143" s="2">
        <f t="shared" si="4"/>
        <v>14985807.266233088</v>
      </c>
      <c r="H143" s="7">
        <v>133</v>
      </c>
      <c r="I143" s="2">
        <f t="shared" si="5"/>
        <v>-198171293.28116772</v>
      </c>
    </row>
    <row r="144" spans="4:9" ht="21" customHeight="1" x14ac:dyDescent="0.2">
      <c r="D144" s="7">
        <v>134</v>
      </c>
      <c r="E144" s="2">
        <f t="shared" si="4"/>
        <v>15246594.375226583</v>
      </c>
      <c r="H144" s="7">
        <v>134</v>
      </c>
      <c r="I144" s="2">
        <f t="shared" si="5"/>
        <v>-208119979.23882145</v>
      </c>
    </row>
    <row r="145" spans="4:9" ht="21" customHeight="1" x14ac:dyDescent="0.2">
      <c r="D145" s="7">
        <v>135</v>
      </c>
      <c r="E145" s="2">
        <f t="shared" si="4"/>
        <v>15511293.290854981</v>
      </c>
      <c r="H145" s="7">
        <v>135</v>
      </c>
      <c r="I145" s="2">
        <f t="shared" si="5"/>
        <v>-218566099.49435788</v>
      </c>
    </row>
    <row r="146" spans="4:9" ht="21" customHeight="1" x14ac:dyDescent="0.2">
      <c r="D146" s="7">
        <v>136</v>
      </c>
      <c r="E146" s="2">
        <f t="shared" si="4"/>
        <v>15779962.690217804</v>
      </c>
      <c r="H146" s="7">
        <v>136</v>
      </c>
      <c r="I146" s="2">
        <f t="shared" si="5"/>
        <v>-229534525.76267114</v>
      </c>
    </row>
    <row r="147" spans="4:9" ht="21" customHeight="1" x14ac:dyDescent="0.2">
      <c r="D147" s="7">
        <v>137</v>
      </c>
      <c r="E147" s="2">
        <f t="shared" si="4"/>
        <v>16052662.130571069</v>
      </c>
      <c r="H147" s="7">
        <v>137</v>
      </c>
      <c r="I147" s="2">
        <f t="shared" si="5"/>
        <v>-241051373.34440005</v>
      </c>
    </row>
    <row r="148" spans="4:9" ht="21" customHeight="1" x14ac:dyDescent="0.2">
      <c r="D148" s="7">
        <v>138</v>
      </c>
      <c r="E148" s="2">
        <f t="shared" si="4"/>
        <v>16329452.062529633</v>
      </c>
      <c r="H148" s="7">
        <v>138</v>
      </c>
      <c r="I148" s="2">
        <f t="shared" si="5"/>
        <v>-253144063.30521542</v>
      </c>
    </row>
    <row r="149" spans="4:9" ht="21" customHeight="1" x14ac:dyDescent="0.2">
      <c r="D149" s="7">
        <v>139</v>
      </c>
      <c r="E149" s="2">
        <f t="shared" si="4"/>
        <v>16610393.843467576</v>
      </c>
      <c r="H149" s="7">
        <v>139</v>
      </c>
      <c r="I149" s="2">
        <f t="shared" si="5"/>
        <v>-265841387.76407155</v>
      </c>
    </row>
    <row r="150" spans="4:9" ht="21" customHeight="1" x14ac:dyDescent="0.2">
      <c r="D150" s="7">
        <v>140</v>
      </c>
      <c r="E150" s="2">
        <f t="shared" si="4"/>
        <v>16895549.751119588</v>
      </c>
      <c r="H150" s="7">
        <v>140</v>
      </c>
      <c r="I150" s="2">
        <f t="shared" si="5"/>
        <v>-279173578.44587052</v>
      </c>
    </row>
    <row r="151" spans="4:9" ht="21" customHeight="1" x14ac:dyDescent="0.2">
      <c r="D151" s="7">
        <v>141</v>
      </c>
      <c r="E151" s="2">
        <f t="shared" si="4"/>
        <v>17184982.997386381</v>
      </c>
      <c r="H151" s="7">
        <v>141</v>
      </c>
      <c r="I151" s="2">
        <f t="shared" si="5"/>
        <v>-293172378.66175944</v>
      </c>
    </row>
    <row r="152" spans="4:9" ht="21" customHeight="1" x14ac:dyDescent="0.2">
      <c r="D152" s="7">
        <v>142</v>
      </c>
      <c r="E152" s="2">
        <f t="shared" si="4"/>
        <v>17478757.742347173</v>
      </c>
      <c r="H152" s="7">
        <v>142</v>
      </c>
      <c r="I152" s="2">
        <f t="shared" si="5"/>
        <v>-307871118.88844281</v>
      </c>
    </row>
    <row r="153" spans="4:9" ht="21" customHeight="1" x14ac:dyDescent="0.2">
      <c r="D153" s="7">
        <v>143</v>
      </c>
      <c r="E153" s="2">
        <f t="shared" si="4"/>
        <v>17776939.108482379</v>
      </c>
      <c r="H153" s="7">
        <v>143</v>
      </c>
      <c r="I153" s="2">
        <f t="shared" si="5"/>
        <v>-323304796.12646031</v>
      </c>
    </row>
    <row r="154" spans="4:9" ht="21" customHeight="1" x14ac:dyDescent="0.2">
      <c r="D154" s="7">
        <v>144</v>
      </c>
      <c r="E154" s="2">
        <f t="shared" si="4"/>
        <v>18079593.195109613</v>
      </c>
      <c r="H154" s="7">
        <v>144</v>
      </c>
      <c r="I154" s="2">
        <f t="shared" si="5"/>
        <v>-339510157.22637874</v>
      </c>
    </row>
    <row r="155" spans="4:9" ht="21" customHeight="1" x14ac:dyDescent="0.2">
      <c r="D155" s="7">
        <v>145</v>
      </c>
      <c r="E155" s="2">
        <f t="shared" si="4"/>
        <v>18386787.093036257</v>
      </c>
      <c r="H155" s="7">
        <v>145</v>
      </c>
      <c r="I155" s="2">
        <f t="shared" si="5"/>
        <v>-356525786.38129306</v>
      </c>
    </row>
    <row r="156" spans="4:9" ht="21" customHeight="1" x14ac:dyDescent="0.2">
      <c r="D156" s="7">
        <v>146</v>
      </c>
      <c r="E156" s="2">
        <f t="shared" si="4"/>
        <v>18698588.899431799</v>
      </c>
      <c r="H156" s="7">
        <v>146</v>
      </c>
      <c r="I156" s="2">
        <f t="shared" si="5"/>
        <v>-374392196.99395311</v>
      </c>
    </row>
    <row r="157" spans="4:9" ht="21" customHeight="1" x14ac:dyDescent="0.2">
      <c r="D157" s="7">
        <v>147</v>
      </c>
      <c r="E157" s="2">
        <f t="shared" si="4"/>
        <v>19015067.732923273</v>
      </c>
      <c r="H157" s="7">
        <v>147</v>
      </c>
      <c r="I157" s="2">
        <f t="shared" si="5"/>
        <v>-393151928.13724613</v>
      </c>
    </row>
    <row r="158" spans="4:9" ht="21" customHeight="1" x14ac:dyDescent="0.2">
      <c r="D158" s="7">
        <v>148</v>
      </c>
      <c r="E158" s="2">
        <f t="shared" si="4"/>
        <v>19336293.748917121</v>
      </c>
      <c r="H158" s="7">
        <v>148</v>
      </c>
      <c r="I158" s="2">
        <f t="shared" si="5"/>
        <v>-412849645.83770382</v>
      </c>
    </row>
    <row r="159" spans="4:9" ht="21" customHeight="1" x14ac:dyDescent="0.2">
      <c r="D159" s="7">
        <v>149</v>
      </c>
      <c r="E159" s="2">
        <f t="shared" si="4"/>
        <v>19662338.155150875</v>
      </c>
      <c r="H159" s="7">
        <v>149</v>
      </c>
      <c r="I159" s="2">
        <f t="shared" si="5"/>
        <v>-433532249.42318439</v>
      </c>
    </row>
    <row r="160" spans="4:9" ht="21" customHeight="1" x14ac:dyDescent="0.2">
      <c r="D160" s="7">
        <v>150</v>
      </c>
      <c r="E160" s="2">
        <f t="shared" si="4"/>
        <v>19993273.227478135</v>
      </c>
      <c r="H160" s="7">
        <v>150</v>
      </c>
      <c r="I160" s="2">
        <f t="shared" si="5"/>
        <v>-455248983.18793899</v>
      </c>
    </row>
    <row r="161" spans="4:9" ht="21" customHeight="1" x14ac:dyDescent="0.2">
      <c r="D161" s="7">
        <v>151</v>
      </c>
      <c r="E161" s="2">
        <f t="shared" si="4"/>
        <v>20329172.325890306</v>
      </c>
      <c r="H161" s="7">
        <v>151</v>
      </c>
      <c r="I161" s="2">
        <f t="shared" si="5"/>
        <v>-478051553.64093131</v>
      </c>
    </row>
    <row r="162" spans="4:9" ht="21" customHeight="1" x14ac:dyDescent="0.2">
      <c r="D162" s="7">
        <v>152</v>
      </c>
      <c r="E162" s="2">
        <f t="shared" si="4"/>
        <v>20670109.91077866</v>
      </c>
      <c r="H162" s="7">
        <v>152</v>
      </c>
      <c r="I162" s="2">
        <f t="shared" si="5"/>
        <v>-501994252.61657327</v>
      </c>
    </row>
    <row r="163" spans="4:9" ht="21" customHeight="1" x14ac:dyDescent="0.2">
      <c r="D163" s="7">
        <v>153</v>
      </c>
      <c r="E163" s="2">
        <f t="shared" si="4"/>
        <v>21016161.559440337</v>
      </c>
      <c r="H163" s="7">
        <v>153</v>
      </c>
      <c r="I163" s="2">
        <f t="shared" si="5"/>
        <v>-527134086.54099733</v>
      </c>
    </row>
    <row r="164" spans="4:9" ht="21" customHeight="1" x14ac:dyDescent="0.2">
      <c r="D164" s="7">
        <v>154</v>
      </c>
      <c r="E164" s="2">
        <f t="shared" si="4"/>
        <v>21367403.98283194</v>
      </c>
      <c r="H164" s="7">
        <v>154</v>
      </c>
      <c r="I164" s="2">
        <f t="shared" si="5"/>
        <v>-553530912.16164255</v>
      </c>
    </row>
    <row r="165" spans="4:9" ht="21" customHeight="1" x14ac:dyDescent="0.2">
      <c r="D165" s="7">
        <v>155</v>
      </c>
      <c r="E165" s="2">
        <f t="shared" si="4"/>
        <v>21723915.042574417</v>
      </c>
      <c r="H165" s="7">
        <v>155</v>
      </c>
      <c r="I165" s="2">
        <f t="shared" si="5"/>
        <v>-581247579.06332004</v>
      </c>
    </row>
    <row r="166" spans="4:9" ht="21" customHeight="1" x14ac:dyDescent="0.2">
      <c r="D166" s="7">
        <v>156</v>
      </c>
      <c r="E166" s="2">
        <f t="shared" si="4"/>
        <v>22085773.76821303</v>
      </c>
      <c r="H166" s="7">
        <v>156</v>
      </c>
      <c r="I166" s="2">
        <f t="shared" si="5"/>
        <v>-610350079.31008136</v>
      </c>
    </row>
    <row r="167" spans="4:9" ht="21" customHeight="1" x14ac:dyDescent="0.2">
      <c r="D167" s="7">
        <v>157</v>
      </c>
      <c r="E167" s="2">
        <f t="shared" si="4"/>
        <v>22453060.374736223</v>
      </c>
      <c r="H167" s="7">
        <v>157</v>
      </c>
      <c r="I167" s="2">
        <f t="shared" si="5"/>
        <v>-640907704.56918073</v>
      </c>
    </row>
    <row r="168" spans="4:9" ht="21" customHeight="1" x14ac:dyDescent="0.2">
      <c r="D168" s="7">
        <v>158</v>
      </c>
      <c r="E168" s="2">
        <f t="shared" si="4"/>
        <v>22825856.280357264</v>
      </c>
      <c r="H168" s="7">
        <v>158</v>
      </c>
      <c r="I168" s="2">
        <f t="shared" si="5"/>
        <v>-672993211.09123516</v>
      </c>
    </row>
    <row r="169" spans="4:9" ht="21" customHeight="1" x14ac:dyDescent="0.2">
      <c r="D169" s="7">
        <v>159</v>
      </c>
      <c r="E169" s="2">
        <f t="shared" si="4"/>
        <v>23204244.124562621</v>
      </c>
      <c r="H169" s="7">
        <v>159</v>
      </c>
      <c r="I169" s="2">
        <f t="shared" si="5"/>
        <v>-706682992.93939221</v>
      </c>
    </row>
    <row r="170" spans="4:9" ht="21" customHeight="1" x14ac:dyDescent="0.2">
      <c r="D170" s="7">
        <v>160</v>
      </c>
      <c r="E170" s="2">
        <f t="shared" si="4"/>
        <v>23588307.786431059</v>
      </c>
      <c r="H170" s="7">
        <v>160</v>
      </c>
      <c r="I170" s="2">
        <f t="shared" si="5"/>
        <v>-742057263.8799572</v>
      </c>
    </row>
    <row r="171" spans="4:9" ht="21" customHeight="1" x14ac:dyDescent="0.2">
      <c r="D171" s="7">
        <v>161</v>
      </c>
      <c r="E171" s="2">
        <f t="shared" si="4"/>
        <v>23978132.403227523</v>
      </c>
      <c r="H171" s="7">
        <v>161</v>
      </c>
      <c r="I171" s="2">
        <f t="shared" si="5"/>
        <v>-779200248.36755037</v>
      </c>
    </row>
    <row r="172" spans="4:9" ht="21" customHeight="1" x14ac:dyDescent="0.2">
      <c r="D172" s="7">
        <v>162</v>
      </c>
      <c r="E172" s="2">
        <f t="shared" si="4"/>
        <v>24373804.389275935</v>
      </c>
      <c r="H172" s="7">
        <v>162</v>
      </c>
      <c r="I172" s="2">
        <f t="shared" si="5"/>
        <v>-818200382.07952321</v>
      </c>
    </row>
    <row r="173" spans="4:9" ht="21" customHeight="1" x14ac:dyDescent="0.2">
      <c r="D173" s="7">
        <v>163</v>
      </c>
      <c r="E173" s="2">
        <f t="shared" si="4"/>
        <v>24775411.455115072</v>
      </c>
      <c r="H173" s="7">
        <v>163</v>
      </c>
      <c r="I173" s="2">
        <f t="shared" si="5"/>
        <v>-859150522.47709477</v>
      </c>
    </row>
    <row r="174" spans="4:9" ht="21" customHeight="1" x14ac:dyDescent="0.2">
      <c r="D174" s="7">
        <v>164</v>
      </c>
      <c r="E174" s="2">
        <f t="shared" si="4"/>
        <v>25183042.626941796</v>
      </c>
      <c r="H174" s="7">
        <v>164</v>
      </c>
      <c r="I174" s="2">
        <f t="shared" si="5"/>
        <v>-902148169.89454484</v>
      </c>
    </row>
    <row r="175" spans="4:9" ht="21" customHeight="1" x14ac:dyDescent="0.2">
      <c r="D175" s="7">
        <v>165</v>
      </c>
      <c r="E175" s="2">
        <f t="shared" si="4"/>
        <v>25596788.266345922</v>
      </c>
      <c r="H175" s="7">
        <v>165</v>
      </c>
      <c r="I175" s="2">
        <f t="shared" si="5"/>
        <v>-947295699.68286741</v>
      </c>
    </row>
    <row r="176" spans="4:9" ht="21" customHeight="1" x14ac:dyDescent="0.2">
      <c r="D176" s="7">
        <v>166</v>
      </c>
      <c r="E176" s="2">
        <f t="shared" si="4"/>
        <v>26016740.09034111</v>
      </c>
      <c r="H176" s="7">
        <v>166</v>
      </c>
      <c r="I176" s="2">
        <f t="shared" si="5"/>
        <v>-994700605.9606061</v>
      </c>
    </row>
    <row r="177" spans="4:9" ht="21" customHeight="1" x14ac:dyDescent="0.2">
      <c r="D177" s="7">
        <v>167</v>
      </c>
      <c r="E177" s="2">
        <f t="shared" si="4"/>
        <v>26442991.191696223</v>
      </c>
      <c r="H177" s="7">
        <v>167</v>
      </c>
      <c r="I177" s="2">
        <f t="shared" si="5"/>
        <v>-1044475757.5522318</v>
      </c>
    </row>
    <row r="178" spans="4:9" ht="21" customHeight="1" x14ac:dyDescent="0.2">
      <c r="D178" s="7">
        <v>168</v>
      </c>
      <c r="E178" s="2">
        <f t="shared" si="4"/>
        <v>26875636.059571665</v>
      </c>
      <c r="H178" s="7">
        <v>168</v>
      </c>
      <c r="I178" s="2">
        <f t="shared" si="5"/>
        <v>-1096739666.7234387</v>
      </c>
    </row>
    <row r="179" spans="4:9" ht="21" customHeight="1" x14ac:dyDescent="0.2">
      <c r="D179" s="7">
        <v>169</v>
      </c>
      <c r="E179" s="2">
        <f t="shared" si="4"/>
        <v>27314770.600465238</v>
      </c>
      <c r="H179" s="7">
        <v>169</v>
      </c>
      <c r="I179" s="2">
        <f t="shared" si="5"/>
        <v>-1151616771.3532062</v>
      </c>
    </row>
    <row r="180" spans="4:9" ht="21" customHeight="1" x14ac:dyDescent="0.2">
      <c r="D180" s="7">
        <v>170</v>
      </c>
      <c r="E180" s="2">
        <f t="shared" si="4"/>
        <v>27760492.159472212</v>
      </c>
      <c r="H180" s="7">
        <v>170</v>
      </c>
      <c r="I180" s="2">
        <f t="shared" si="5"/>
        <v>-1209237731.2144618</v>
      </c>
    </row>
    <row r="181" spans="4:9" ht="21" customHeight="1" x14ac:dyDescent="0.2">
      <c r="D181" s="7">
        <v>171</v>
      </c>
      <c r="E181" s="2">
        <f t="shared" si="4"/>
        <v>28212899.541864291</v>
      </c>
      <c r="H181" s="7">
        <v>171</v>
      </c>
      <c r="I181" s="2">
        <f t="shared" si="5"/>
        <v>-1269739739.0687802</v>
      </c>
    </row>
    <row r="182" spans="4:9" ht="21" customHeight="1" x14ac:dyDescent="0.2">
      <c r="D182" s="7">
        <v>172</v>
      </c>
      <c r="E182" s="2">
        <f t="shared" si="4"/>
        <v>28672093.034992252</v>
      </c>
      <c r="H182" s="7">
        <v>172</v>
      </c>
      <c r="I182" s="2">
        <f t="shared" si="5"/>
        <v>-1333266847.3158145</v>
      </c>
    </row>
    <row r="183" spans="4:9" ht="21" customHeight="1" x14ac:dyDescent="0.2">
      <c r="D183" s="7">
        <v>173</v>
      </c>
      <c r="E183" s="2">
        <f t="shared" si="4"/>
        <v>29138174.430517133</v>
      </c>
      <c r="H183" s="7">
        <v>173</v>
      </c>
      <c r="I183" s="2">
        <f t="shared" si="5"/>
        <v>-1399970310.9752007</v>
      </c>
    </row>
    <row r="184" spans="4:9" ht="21" customHeight="1" x14ac:dyDescent="0.2">
      <c r="D184" s="7">
        <v>174</v>
      </c>
      <c r="E184" s="2">
        <f t="shared" si="4"/>
        <v>29611247.046974886</v>
      </c>
      <c r="H184" s="7">
        <v>174</v>
      </c>
      <c r="I184" s="2">
        <f t="shared" si="5"/>
        <v>-1470008947.8175561</v>
      </c>
    </row>
    <row r="185" spans="4:9" ht="21" customHeight="1" x14ac:dyDescent="0.2">
      <c r="D185" s="7">
        <v>175</v>
      </c>
      <c r="E185" s="2">
        <f t="shared" si="4"/>
        <v>30091415.752679508</v>
      </c>
      <c r="H185" s="7">
        <v>175</v>
      </c>
      <c r="I185" s="2">
        <f t="shared" si="5"/>
        <v>-1543549516.5020294</v>
      </c>
    </row>
    <row r="186" spans="4:9" ht="21" customHeight="1" x14ac:dyDescent="0.2">
      <c r="D186" s="7">
        <v>176</v>
      </c>
      <c r="E186" s="2">
        <f t="shared" si="4"/>
        <v>30578786.988969699</v>
      </c>
      <c r="H186" s="7">
        <v>176</v>
      </c>
      <c r="I186" s="2">
        <f t="shared" si="5"/>
        <v>-1620767113.6207263</v>
      </c>
    </row>
    <row r="187" spans="4:9" ht="21" customHeight="1" x14ac:dyDescent="0.2">
      <c r="D187" s="7">
        <v>177</v>
      </c>
      <c r="E187" s="2">
        <f t="shared" si="4"/>
        <v>31073468.793804239</v>
      </c>
      <c r="H187" s="7">
        <v>177</v>
      </c>
      <c r="I187" s="2">
        <f t="shared" si="5"/>
        <v>-1701845590.5953581</v>
      </c>
    </row>
    <row r="188" spans="4:9" ht="21" customHeight="1" x14ac:dyDescent="0.2">
      <c r="D188" s="7">
        <v>178</v>
      </c>
      <c r="E188" s="2">
        <f t="shared" si="4"/>
        <v>31575570.825711299</v>
      </c>
      <c r="H188" s="7">
        <v>178</v>
      </c>
      <c r="I188" s="2">
        <f t="shared" si="5"/>
        <v>-1786977991.4187214</v>
      </c>
    </row>
    <row r="189" spans="4:9" ht="21" customHeight="1" x14ac:dyDescent="0.2">
      <c r="D189" s="7">
        <v>179</v>
      </c>
      <c r="E189" s="2">
        <f t="shared" si="4"/>
        <v>32085204.388096966</v>
      </c>
      <c r="H189" s="7">
        <v>179</v>
      </c>
      <c r="I189" s="2">
        <f t="shared" si="5"/>
        <v>-1876367012.283253</v>
      </c>
    </row>
    <row r="190" spans="4:9" ht="21" customHeight="1" x14ac:dyDescent="0.2">
      <c r="D190" s="7">
        <v>180</v>
      </c>
      <c r="E190" s="2">
        <f t="shared" si="4"/>
        <v>32602482.453918416</v>
      </c>
      <c r="H190" s="7">
        <v>180</v>
      </c>
      <c r="I190" s="2">
        <f t="shared" si="5"/>
        <v>-1970225484.191011</v>
      </c>
    </row>
    <row r="191" spans="4:9" ht="21" customHeight="1" x14ac:dyDescent="0.2">
      <c r="D191" s="7">
        <v>181</v>
      </c>
      <c r="E191" s="2">
        <f t="shared" si="4"/>
        <v>33127519.690727189</v>
      </c>
      <c r="H191" s="7">
        <v>181</v>
      </c>
      <c r="I191" s="2">
        <f t="shared" si="5"/>
        <v>-2068776879.6941569</v>
      </c>
    </row>
    <row r="192" spans="4:9" ht="21" customHeight="1" x14ac:dyDescent="0.2">
      <c r="D192" s="7">
        <v>182</v>
      </c>
      <c r="E192" s="2">
        <f t="shared" si="4"/>
        <v>33660432.486088097</v>
      </c>
      <c r="H192" s="7">
        <v>182</v>
      </c>
      <c r="I192" s="2">
        <f t="shared" si="5"/>
        <v>-2172255844.9724603</v>
      </c>
    </row>
    <row r="193" spans="4:9" ht="21" customHeight="1" x14ac:dyDescent="0.2">
      <c r="D193" s="7">
        <v>183</v>
      </c>
      <c r="E193" s="2">
        <f t="shared" si="4"/>
        <v>34201338.973379418</v>
      </c>
      <c r="H193" s="7">
        <v>183</v>
      </c>
      <c r="I193" s="2">
        <f t="shared" si="5"/>
        <v>-2280908758.5146785</v>
      </c>
    </row>
    <row r="194" spans="4:9" ht="21" customHeight="1" x14ac:dyDescent="0.2">
      <c r="D194" s="7">
        <v>184</v>
      </c>
      <c r="E194" s="2">
        <f t="shared" si="4"/>
        <v>34750359.057980105</v>
      </c>
      <c r="H194" s="7">
        <v>184</v>
      </c>
      <c r="I194" s="2">
        <f t="shared" si="5"/>
        <v>-2394994317.7340078</v>
      </c>
    </row>
    <row r="195" spans="4:9" ht="21" customHeight="1" x14ac:dyDescent="0.2">
      <c r="D195" s="7">
        <v>185</v>
      </c>
      <c r="E195" s="2">
        <f t="shared" si="4"/>
        <v>35307614.443849802</v>
      </c>
      <c r="H195" s="7">
        <v>185</v>
      </c>
      <c r="I195" s="2">
        <f t="shared" si="5"/>
        <v>-2514784154.9143038</v>
      </c>
    </row>
    <row r="196" spans="4:9" ht="21" customHeight="1" x14ac:dyDescent="0.2">
      <c r="D196" s="7">
        <v>186</v>
      </c>
      <c r="E196" s="2">
        <f t="shared" si="4"/>
        <v>35873228.660507545</v>
      </c>
      <c r="H196" s="7">
        <v>186</v>
      </c>
      <c r="I196" s="2">
        <f t="shared" si="5"/>
        <v>-2640563483.9536142</v>
      </c>
    </row>
    <row r="197" spans="4:9" ht="21" customHeight="1" x14ac:dyDescent="0.2">
      <c r="D197" s="7">
        <v>187</v>
      </c>
      <c r="E197" s="2">
        <f t="shared" si="4"/>
        <v>36447327.090415157</v>
      </c>
      <c r="H197" s="7">
        <v>187</v>
      </c>
      <c r="I197" s="2">
        <f t="shared" si="5"/>
        <v>-2772631779.4448905</v>
      </c>
    </row>
    <row r="198" spans="4:9" ht="21" customHeight="1" x14ac:dyDescent="0.2">
      <c r="D198" s="7">
        <v>188</v>
      </c>
      <c r="E198" s="2">
        <f t="shared" si="4"/>
        <v>37030036.99677138</v>
      </c>
      <c r="H198" s="7">
        <v>188</v>
      </c>
      <c r="I198" s="2">
        <f t="shared" si="5"/>
        <v>-2911303489.7107306</v>
      </c>
    </row>
    <row r="199" spans="4:9" ht="21" customHeight="1" x14ac:dyDescent="0.2">
      <c r="D199" s="7">
        <v>189</v>
      </c>
      <c r="E199" s="2">
        <f t="shared" si="4"/>
        <v>37621487.551722944</v>
      </c>
      <c r="H199" s="7">
        <v>189</v>
      </c>
      <c r="I199" s="2">
        <f t="shared" si="5"/>
        <v>-3056908785.4898624</v>
      </c>
    </row>
    <row r="200" spans="4:9" ht="21" customHeight="1" x14ac:dyDescent="0.2">
      <c r="D200" s="7">
        <v>190</v>
      </c>
      <c r="E200" s="2">
        <f t="shared" si="4"/>
        <v>38221809.864998788</v>
      </c>
      <c r="H200" s="7">
        <v>190</v>
      </c>
      <c r="I200" s="2">
        <f t="shared" si="5"/>
        <v>-3209794346.057951</v>
      </c>
    </row>
    <row r="201" spans="4:9" ht="21" customHeight="1" x14ac:dyDescent="0.2">
      <c r="D201" s="7">
        <v>191</v>
      </c>
      <c r="E201" s="2">
        <f t="shared" si="4"/>
        <v>38831137.012973763</v>
      </c>
      <c r="H201" s="7">
        <v>191</v>
      </c>
      <c r="I201" s="2">
        <f t="shared" si="5"/>
        <v>-3370324184.6544437</v>
      </c>
    </row>
    <row r="202" spans="4:9" ht="21" customHeight="1" x14ac:dyDescent="0.2">
      <c r="D202" s="7">
        <v>192</v>
      </c>
      <c r="E202" s="2">
        <f t="shared" si="4"/>
        <v>39449604.068168364</v>
      </c>
      <c r="H202" s="7">
        <v>192</v>
      </c>
      <c r="I202" s="2">
        <f t="shared" si="5"/>
        <v>-3538880515.1807613</v>
      </c>
    </row>
    <row r="203" spans="4:9" ht="21" customHeight="1" x14ac:dyDescent="0.2">
      <c r="D203" s="7">
        <v>193</v>
      </c>
      <c r="E203" s="2">
        <f t="shared" si="4"/>
        <v>40077348.129190885</v>
      </c>
      <c r="H203" s="7">
        <v>193</v>
      </c>
      <c r="I203" s="2">
        <f t="shared" si="5"/>
        <v>-3715864662.2333951</v>
      </c>
    </row>
    <row r="204" spans="4:9" ht="21" customHeight="1" x14ac:dyDescent="0.2">
      <c r="D204" s="7">
        <v>194</v>
      </c>
      <c r="E204" s="2">
        <f t="shared" ref="E204:E260" si="6">E203*(1+$C$5)+$C$3</f>
        <v>40714508.351128742</v>
      </c>
      <c r="H204" s="7">
        <v>194</v>
      </c>
      <c r="I204" s="2">
        <f t="shared" ref="I204:I260" si="7">I203*(1+$G$5)-$G$6</f>
        <v>-3901698016.6386604</v>
      </c>
    </row>
    <row r="205" spans="4:9" ht="21" customHeight="1" x14ac:dyDescent="0.2">
      <c r="D205" s="7">
        <v>195</v>
      </c>
      <c r="E205" s="2">
        <f t="shared" si="6"/>
        <v>41361225.976395667</v>
      </c>
      <c r="H205" s="7">
        <v>195</v>
      </c>
      <c r="I205" s="2">
        <f t="shared" si="7"/>
        <v>-4096823038.7641888</v>
      </c>
    </row>
    <row r="206" spans="4:9" ht="21" customHeight="1" x14ac:dyDescent="0.2">
      <c r="D206" s="7">
        <v>196</v>
      </c>
      <c r="E206" s="2">
        <f t="shared" si="6"/>
        <v>42017644.366041601</v>
      </c>
      <c r="H206" s="7">
        <v>196</v>
      </c>
      <c r="I206" s="2">
        <f t="shared" si="7"/>
        <v>-4301704311.9959936</v>
      </c>
    </row>
    <row r="207" spans="4:9" ht="21" customHeight="1" x14ac:dyDescent="0.2">
      <c r="D207" s="7">
        <v>197</v>
      </c>
      <c r="E207" s="2">
        <f t="shared" si="6"/>
        <v>42683909.031532221</v>
      </c>
      <c r="H207" s="7">
        <v>197</v>
      </c>
      <c r="I207" s="2">
        <f t="shared" si="7"/>
        <v>-4516829648.889389</v>
      </c>
    </row>
    <row r="208" spans="4:9" ht="21" customHeight="1" x14ac:dyDescent="0.2">
      <c r="D208" s="7">
        <v>198</v>
      </c>
      <c r="E208" s="2">
        <f t="shared" si="6"/>
        <v>43360167.667005196</v>
      </c>
      <c r="H208" s="7">
        <v>198</v>
      </c>
      <c r="I208" s="2">
        <f t="shared" si="7"/>
        <v>-4742711252.6274538</v>
      </c>
    </row>
    <row r="209" spans="4:9" ht="21" customHeight="1" x14ac:dyDescent="0.2">
      <c r="D209" s="7">
        <v>199</v>
      </c>
      <c r="E209" s="2">
        <f t="shared" si="6"/>
        <v>44046570.182010271</v>
      </c>
      <c r="H209" s="7">
        <v>199</v>
      </c>
      <c r="I209" s="2">
        <f t="shared" si="7"/>
        <v>-4979886936.5524216</v>
      </c>
    </row>
    <row r="210" spans="4:9" ht="21" customHeight="1" x14ac:dyDescent="0.2">
      <c r="D210" s="7">
        <v>200</v>
      </c>
      <c r="E210" s="2">
        <f t="shared" si="6"/>
        <v>44743268.734740421</v>
      </c>
      <c r="H210" s="7">
        <v>200</v>
      </c>
      <c r="I210" s="2">
        <f t="shared" si="7"/>
        <v>-5228921404.6736383</v>
      </c>
    </row>
    <row r="211" spans="4:9" ht="21" customHeight="1" x14ac:dyDescent="0.2">
      <c r="D211" s="7">
        <v>201</v>
      </c>
      <c r="E211" s="2">
        <f t="shared" si="6"/>
        <v>45450417.765761524</v>
      </c>
      <c r="H211" s="7">
        <v>201</v>
      </c>
      <c r="I211" s="2">
        <f t="shared" si="7"/>
        <v>-5490407596.2009153</v>
      </c>
    </row>
    <row r="212" spans="4:9" ht="21" customHeight="1" x14ac:dyDescent="0.2">
      <c r="D212" s="7">
        <v>202</v>
      </c>
      <c r="E212" s="2">
        <f t="shared" si="6"/>
        <v>46168174.032247946</v>
      </c>
      <c r="H212" s="7">
        <v>202</v>
      </c>
      <c r="I212" s="2">
        <f t="shared" si="7"/>
        <v>-5764968097.3045568</v>
      </c>
    </row>
    <row r="213" spans="4:9" ht="21" customHeight="1" x14ac:dyDescent="0.2">
      <c r="D213" s="7">
        <v>203</v>
      </c>
      <c r="E213" s="2">
        <f t="shared" si="6"/>
        <v>46896696.642731659</v>
      </c>
      <c r="H213" s="7">
        <v>203</v>
      </c>
      <c r="I213" s="2">
        <f t="shared" si="7"/>
        <v>-6053256623.4633799</v>
      </c>
    </row>
    <row r="214" spans="4:9" ht="21" customHeight="1" x14ac:dyDescent="0.2">
      <c r="D214" s="7">
        <v>204</v>
      </c>
      <c r="E214" s="2">
        <f t="shared" si="6"/>
        <v>47636147.092372626</v>
      </c>
      <c r="H214" s="7">
        <v>204</v>
      </c>
      <c r="I214" s="2">
        <f t="shared" si="7"/>
        <v>-6355959575.9301443</v>
      </c>
    </row>
    <row r="215" spans="4:9" ht="21" customHeight="1" x14ac:dyDescent="0.2">
      <c r="D215" s="7">
        <v>205</v>
      </c>
      <c r="E215" s="2">
        <f t="shared" si="6"/>
        <v>48386689.298758209</v>
      </c>
      <c r="H215" s="7">
        <v>205</v>
      </c>
      <c r="I215" s="2">
        <f t="shared" si="7"/>
        <v>-6673797676.0202475</v>
      </c>
    </row>
    <row r="216" spans="4:9" ht="21" customHeight="1" x14ac:dyDescent="0.2">
      <c r="D216" s="7">
        <v>206</v>
      </c>
      <c r="E216" s="2">
        <f t="shared" si="6"/>
        <v>49148489.638239577</v>
      </c>
      <c r="H216" s="7">
        <v>206</v>
      </c>
      <c r="I216" s="2">
        <f t="shared" si="7"/>
        <v>-7007527681.1148558</v>
      </c>
    </row>
    <row r="217" spans="4:9" ht="21" customHeight="1" x14ac:dyDescent="0.2">
      <c r="D217" s="7">
        <v>207</v>
      </c>
      <c r="E217" s="2">
        <f t="shared" si="6"/>
        <v>49921716.982813165</v>
      </c>
      <c r="H217" s="7">
        <v>207</v>
      </c>
      <c r="I217" s="2">
        <f t="shared" si="7"/>
        <v>-7357944186.4641943</v>
      </c>
    </row>
    <row r="218" spans="4:9" ht="21" customHeight="1" x14ac:dyDescent="0.2">
      <c r="D218" s="7">
        <v>208</v>
      </c>
      <c r="E218" s="2">
        <f t="shared" si="6"/>
        <v>50706542.737555355</v>
      </c>
      <c r="H218" s="7">
        <v>208</v>
      </c>
      <c r="I218" s="2">
        <f t="shared" si="7"/>
        <v>-7725881517.0809994</v>
      </c>
    </row>
    <row r="219" spans="4:9" ht="21" customHeight="1" x14ac:dyDescent="0.2">
      <c r="D219" s="7">
        <v>209</v>
      </c>
      <c r="E219" s="2">
        <f t="shared" si="6"/>
        <v>51503140.87861868</v>
      </c>
      <c r="H219" s="7">
        <v>209</v>
      </c>
      <c r="I219" s="2">
        <f t="shared" si="7"/>
        <v>-8112215714.2286453</v>
      </c>
    </row>
    <row r="220" spans="4:9" ht="21" customHeight="1" x14ac:dyDescent="0.2">
      <c r="D220" s="7">
        <v>210</v>
      </c>
      <c r="E220" s="2">
        <f t="shared" si="6"/>
        <v>52311687.991797954</v>
      </c>
      <c r="H220" s="7">
        <v>210</v>
      </c>
      <c r="I220" s="2">
        <f t="shared" si="7"/>
        <v>-8517866621.2336731</v>
      </c>
    </row>
    <row r="221" spans="4:9" ht="21" customHeight="1" x14ac:dyDescent="0.2">
      <c r="D221" s="7">
        <v>211</v>
      </c>
      <c r="E221" s="2">
        <f t="shared" si="6"/>
        <v>53132363.311674915</v>
      </c>
      <c r="H221" s="7">
        <v>211</v>
      </c>
      <c r="I221" s="2">
        <f t="shared" si="7"/>
        <v>-8943800073.588953</v>
      </c>
    </row>
    <row r="222" spans="4:9" ht="21" customHeight="1" x14ac:dyDescent="0.2">
      <c r="D222" s="7">
        <v>212</v>
      </c>
      <c r="E222" s="2">
        <f t="shared" si="6"/>
        <v>53965348.761350036</v>
      </c>
      <c r="H222" s="7">
        <v>212</v>
      </c>
      <c r="I222" s="2">
        <f t="shared" si="7"/>
        <v>-9391030198.5619965</v>
      </c>
    </row>
    <row r="223" spans="4:9" ht="21" customHeight="1" x14ac:dyDescent="0.2">
      <c r="D223" s="7">
        <v>213</v>
      </c>
      <c r="E223" s="2">
        <f t="shared" si="6"/>
        <v>54810828.992770284</v>
      </c>
      <c r="H223" s="7">
        <v>213</v>
      </c>
      <c r="I223" s="2">
        <f t="shared" si="7"/>
        <v>-9860621829.7836933</v>
      </c>
    </row>
    <row r="224" spans="4:9" ht="21" customHeight="1" x14ac:dyDescent="0.2">
      <c r="D224" s="7">
        <v>214</v>
      </c>
      <c r="E224" s="2">
        <f t="shared" si="6"/>
        <v>55668991.427661836</v>
      </c>
      <c r="H224" s="7">
        <v>214</v>
      </c>
      <c r="I224" s="2">
        <f t="shared" si="7"/>
        <v>-10353693042.566475</v>
      </c>
    </row>
    <row r="225" spans="4:9" ht="21" customHeight="1" x14ac:dyDescent="0.2">
      <c r="D225" s="7">
        <v>215</v>
      </c>
      <c r="E225" s="2">
        <f t="shared" si="6"/>
        <v>56540026.299076758</v>
      </c>
      <c r="H225" s="7">
        <v>215</v>
      </c>
      <c r="I225" s="2">
        <f t="shared" si="7"/>
        <v>-10871417815.988396</v>
      </c>
    </row>
    <row r="226" spans="4:9" ht="21" customHeight="1" x14ac:dyDescent="0.2">
      <c r="D226" s="7">
        <v>216</v>
      </c>
      <c r="E226" s="2">
        <f t="shared" si="6"/>
        <v>57424126.693562903</v>
      </c>
      <c r="H226" s="7">
        <v>216</v>
      </c>
      <c r="I226" s="2">
        <f t="shared" si="7"/>
        <v>-11415028828.081411</v>
      </c>
    </row>
    <row r="227" spans="4:9" ht="21" customHeight="1" x14ac:dyDescent="0.2">
      <c r="D227" s="7">
        <v>217</v>
      </c>
      <c r="E227" s="2">
        <f t="shared" si="6"/>
        <v>58321488.593966343</v>
      </c>
      <c r="H227" s="7">
        <v>217</v>
      </c>
      <c r="I227" s="2">
        <f t="shared" si="7"/>
        <v>-11985820390.779079</v>
      </c>
    </row>
    <row r="228" spans="4:9" ht="21" customHeight="1" x14ac:dyDescent="0.2">
      <c r="D228" s="7">
        <v>218</v>
      </c>
      <c r="E228" s="2">
        <f t="shared" si="6"/>
        <v>59232310.922875829</v>
      </c>
      <c r="H228" s="7">
        <v>218</v>
      </c>
      <c r="I228" s="2">
        <f t="shared" si="7"/>
        <v>-12585151531.611629</v>
      </c>
    </row>
    <row r="229" spans="4:9" ht="21" customHeight="1" x14ac:dyDescent="0.2">
      <c r="D229" s="7">
        <v>219</v>
      </c>
      <c r="E229" s="2">
        <f t="shared" si="6"/>
        <v>60156795.586718962</v>
      </c>
      <c r="H229" s="7">
        <v>219</v>
      </c>
      <c r="I229" s="2">
        <f t="shared" si="7"/>
        <v>-13214449229.485807</v>
      </c>
    </row>
    <row r="230" spans="4:9" ht="21" customHeight="1" x14ac:dyDescent="0.2">
      <c r="D230" s="7">
        <v>220</v>
      </c>
      <c r="E230" s="2">
        <f t="shared" si="6"/>
        <v>61095147.520519741</v>
      </c>
      <c r="H230" s="7">
        <v>220</v>
      </c>
      <c r="I230" s="2">
        <f t="shared" si="7"/>
        <v>-13875211812.253695</v>
      </c>
    </row>
    <row r="231" spans="4:9" ht="21" customHeight="1" x14ac:dyDescent="0.2">
      <c r="D231" s="7">
        <v>221</v>
      </c>
      <c r="E231" s="2">
        <f t="shared" si="6"/>
        <v>62047574.73332753</v>
      </c>
      <c r="H231" s="7">
        <v>221</v>
      </c>
      <c r="I231" s="2">
        <f t="shared" si="7"/>
        <v>-14569012524.159977</v>
      </c>
    </row>
    <row r="232" spans="4:9" ht="21" customHeight="1" x14ac:dyDescent="0.2">
      <c r="D232" s="7">
        <v>222</v>
      </c>
      <c r="E232" s="2">
        <f t="shared" si="6"/>
        <v>63014288.35432744</v>
      </c>
      <c r="H232" s="7">
        <v>222</v>
      </c>
      <c r="I232" s="2">
        <f t="shared" si="7"/>
        <v>-15297503271.661573</v>
      </c>
    </row>
    <row r="233" spans="4:9" ht="21" customHeight="1" x14ac:dyDescent="0.2">
      <c r="D233" s="7">
        <v>223</v>
      </c>
      <c r="E233" s="2">
        <f t="shared" si="6"/>
        <v>63995502.679642342</v>
      </c>
      <c r="H233" s="7">
        <v>223</v>
      </c>
      <c r="I233" s="2">
        <f t="shared" si="7"/>
        <v>-16062418556.53825</v>
      </c>
    </row>
    <row r="234" spans="4:9" ht="21" customHeight="1" x14ac:dyDescent="0.2">
      <c r="D234" s="7">
        <v>224</v>
      </c>
      <c r="E234" s="2">
        <f t="shared" si="6"/>
        <v>64991435.219836973</v>
      </c>
      <c r="H234" s="7">
        <v>224</v>
      </c>
      <c r="I234" s="2">
        <f t="shared" si="7"/>
        <v>-16865579605.65876</v>
      </c>
    </row>
    <row r="235" spans="4:9" ht="21" customHeight="1" x14ac:dyDescent="0.2">
      <c r="D235" s="7">
        <v>225</v>
      </c>
      <c r="E235" s="2">
        <f t="shared" si="6"/>
        <v>66002306.748134524</v>
      </c>
      <c r="H235" s="7">
        <v>225</v>
      </c>
      <c r="I235" s="2">
        <f t="shared" si="7"/>
        <v>-17708898707.235294</v>
      </c>
    </row>
    <row r="236" spans="4:9" ht="21" customHeight="1" x14ac:dyDescent="0.2">
      <c r="D236" s="7">
        <v>226</v>
      </c>
      <c r="E236" s="2">
        <f t="shared" si="6"/>
        <v>67028341.349356532</v>
      </c>
      <c r="H236" s="7">
        <v>226</v>
      </c>
      <c r="I236" s="2">
        <f t="shared" si="7"/>
        <v>-18594383763.890656</v>
      </c>
    </row>
    <row r="237" spans="4:9" ht="21" customHeight="1" x14ac:dyDescent="0.2">
      <c r="D237" s="7">
        <v>227</v>
      </c>
      <c r="E237" s="2">
        <f t="shared" si="6"/>
        <v>68069766.469596878</v>
      </c>
      <c r="H237" s="7">
        <v>227</v>
      </c>
      <c r="I237" s="2">
        <f t="shared" si="7"/>
        <v>-19524143073.378784</v>
      </c>
    </row>
    <row r="238" spans="4:9" ht="21" customHeight="1" x14ac:dyDescent="0.2">
      <c r="D238" s="7">
        <v>228</v>
      </c>
      <c r="E238" s="2">
        <f t="shared" si="6"/>
        <v>69126812.96664083</v>
      </c>
      <c r="H238" s="7">
        <v>228</v>
      </c>
      <c r="I238" s="2">
        <f t="shared" si="7"/>
        <v>-20500390348.34132</v>
      </c>
    </row>
    <row r="239" spans="4:9" ht="21" customHeight="1" x14ac:dyDescent="0.2">
      <c r="D239" s="7">
        <v>229</v>
      </c>
      <c r="E239" s="2">
        <f t="shared" si="6"/>
        <v>70199715.161140442</v>
      </c>
      <c r="H239" s="7">
        <v>229</v>
      </c>
      <c r="I239" s="2">
        <f t="shared" si="7"/>
        <v>-21525449987.051983</v>
      </c>
    </row>
    <row r="240" spans="4:9" ht="21" customHeight="1" x14ac:dyDescent="0.2">
      <c r="D240" s="7">
        <v>230</v>
      </c>
      <c r="E240" s="2">
        <f t="shared" si="6"/>
        <v>71288710.888557538</v>
      </c>
      <c r="H240" s="7">
        <v>230</v>
      </c>
      <c r="I240" s="2">
        <f t="shared" si="7"/>
        <v>-22601762607.698177</v>
      </c>
    </row>
    <row r="241" spans="4:9" ht="21" customHeight="1" x14ac:dyDescent="0.2">
      <c r="D241" s="7">
        <v>231</v>
      </c>
      <c r="E241" s="2">
        <f t="shared" si="6"/>
        <v>72394041.551885888</v>
      </c>
      <c r="H241" s="7">
        <v>231</v>
      </c>
      <c r="I241" s="2">
        <f t="shared" si="7"/>
        <v>-23731890859.376682</v>
      </c>
    </row>
    <row r="242" spans="4:9" ht="21" customHeight="1" x14ac:dyDescent="0.2">
      <c r="D242" s="7">
        <v>232</v>
      </c>
      <c r="E242" s="2">
        <f t="shared" si="6"/>
        <v>73515952.175164163</v>
      </c>
      <c r="H242" s="7">
        <v>232</v>
      </c>
      <c r="I242" s="2">
        <f t="shared" si="7"/>
        <v>-24918525523.639111</v>
      </c>
    </row>
    <row r="243" spans="4:9" ht="21" customHeight="1" x14ac:dyDescent="0.2">
      <c r="D243" s="7">
        <v>233</v>
      </c>
      <c r="E243" s="2">
        <f t="shared" si="6"/>
        <v>74654691.457791612</v>
      </c>
      <c r="H243" s="7">
        <v>233</v>
      </c>
      <c r="I243" s="2">
        <f t="shared" si="7"/>
        <v>-26164491921.114662</v>
      </c>
    </row>
    <row r="244" spans="4:9" ht="21" customHeight="1" x14ac:dyDescent="0.2">
      <c r="D244" s="7">
        <v>234</v>
      </c>
      <c r="E244" s="2">
        <f t="shared" si="6"/>
        <v>75810511.829658478</v>
      </c>
      <c r="H244" s="7">
        <v>234</v>
      </c>
      <c r="I244" s="2">
        <f t="shared" si="7"/>
        <v>-27472756638.463989</v>
      </c>
    </row>
    <row r="245" spans="4:9" ht="21" customHeight="1" x14ac:dyDescent="0.2">
      <c r="D245" s="7">
        <v>235</v>
      </c>
      <c r="E245" s="2">
        <f t="shared" si="6"/>
        <v>76983669.507103354</v>
      </c>
      <c r="H245" s="7">
        <v>235</v>
      </c>
      <c r="I245" s="2">
        <f t="shared" si="7"/>
        <v>-28846434591.680786</v>
      </c>
    </row>
    <row r="246" spans="4:9" ht="21" customHeight="1" x14ac:dyDescent="0.2">
      <c r="D246" s="7">
        <v>236</v>
      </c>
      <c r="E246" s="2">
        <f t="shared" si="6"/>
        <v>78174424.549709901</v>
      </c>
      <c r="H246" s="7">
        <v>236</v>
      </c>
      <c r="I246" s="2">
        <f t="shared" si="7"/>
        <v>-30288796442.558422</v>
      </c>
    </row>
    <row r="247" spans="4:9" ht="21" customHeight="1" x14ac:dyDescent="0.2">
      <c r="D247" s="7">
        <v>237</v>
      </c>
      <c r="E247" s="2">
        <f t="shared" si="6"/>
        <v>79383040.917955548</v>
      </c>
      <c r="H247" s="7">
        <v>237</v>
      </c>
      <c r="I247" s="2">
        <f t="shared" si="7"/>
        <v>-31803276385.979939</v>
      </c>
    </row>
    <row r="248" spans="4:9" ht="21" customHeight="1" x14ac:dyDescent="0.2">
      <c r="D248" s="7">
        <v>238</v>
      </c>
      <c r="E248" s="2">
        <f t="shared" si="6"/>
        <v>80609786.53172487</v>
      </c>
      <c r="H248" s="7">
        <v>238</v>
      </c>
      <c r="I248" s="2">
        <f t="shared" si="7"/>
        <v>-33393480326.572533</v>
      </c>
    </row>
    <row r="249" spans="4:9" ht="21" customHeight="1" x14ac:dyDescent="0.2">
      <c r="D249" s="7">
        <v>239</v>
      </c>
      <c r="E249" s="2">
        <f t="shared" si="6"/>
        <v>81854933.329700738</v>
      </c>
      <c r="H249" s="7">
        <v>239</v>
      </c>
      <c r="I249" s="2">
        <f t="shared" si="7"/>
        <v>-35063194464.194756</v>
      </c>
    </row>
    <row r="250" spans="4:9" ht="21" customHeight="1" x14ac:dyDescent="0.2">
      <c r="D250" s="7">
        <v>240</v>
      </c>
      <c r="E250" s="2">
        <f t="shared" si="6"/>
        <v>83118757.329646245</v>
      </c>
      <c r="H250" s="7">
        <v>240</v>
      </c>
      <c r="I250" s="2">
        <f t="shared" si="7"/>
        <v>-36816394308.69809</v>
      </c>
    </row>
    <row r="251" spans="4:9" ht="21" customHeight="1" x14ac:dyDescent="0.2">
      <c r="D251" s="7">
        <v>241</v>
      </c>
      <c r="E251" s="2">
        <f t="shared" si="6"/>
        <v>84401538.689590931</v>
      </c>
      <c r="H251" s="7">
        <v>241</v>
      </c>
      <c r="I251" s="2">
        <f t="shared" si="7"/>
        <v>-38657254145.42659</v>
      </c>
    </row>
    <row r="252" spans="4:9" ht="21" customHeight="1" x14ac:dyDescent="0.2">
      <c r="D252" s="7">
        <v>242</v>
      </c>
      <c r="E252" s="2">
        <f t="shared" si="6"/>
        <v>85703561.769934788</v>
      </c>
      <c r="H252" s="7">
        <v>242</v>
      </c>
      <c r="I252" s="2">
        <f t="shared" si="7"/>
        <v>-40590156973.991516</v>
      </c>
    </row>
    <row r="253" spans="4:9" ht="21" customHeight="1" x14ac:dyDescent="0.2">
      <c r="D253" s="7">
        <v>243</v>
      </c>
      <c r="E253" s="2">
        <f t="shared" si="6"/>
        <v>87025115.196483806</v>
      </c>
      <c r="H253" s="7">
        <v>243</v>
      </c>
      <c r="I253" s="2">
        <f t="shared" si="7"/>
        <v>-42619704943.984688</v>
      </c>
    </row>
    <row r="254" spans="4:9" ht="21" customHeight="1" x14ac:dyDescent="0.2">
      <c r="D254" s="7">
        <v>244</v>
      </c>
      <c r="E254" s="2">
        <f t="shared" si="6"/>
        <v>88366491.924431056</v>
      </c>
      <c r="H254" s="7">
        <v>244</v>
      </c>
      <c r="I254" s="2">
        <f t="shared" si="7"/>
        <v>-44750730312.477516</v>
      </c>
    </row>
    <row r="255" spans="4:9" ht="21" customHeight="1" x14ac:dyDescent="0.2">
      <c r="D255" s="7">
        <v>245</v>
      </c>
      <c r="E255" s="2">
        <f t="shared" si="6"/>
        <v>89727989.30329752</v>
      </c>
      <c r="H255" s="7">
        <v>245</v>
      </c>
      <c r="I255" s="2">
        <f t="shared" si="7"/>
        <v>-46988306949.394989</v>
      </c>
    </row>
    <row r="256" spans="4:9" ht="21" customHeight="1" x14ac:dyDescent="0.2">
      <c r="D256" s="7">
        <v>246</v>
      </c>
      <c r="E256" s="2">
        <f t="shared" si="6"/>
        <v>91109909.142846972</v>
      </c>
      <c r="H256" s="7">
        <v>246</v>
      </c>
      <c r="I256" s="2">
        <f t="shared" si="7"/>
        <v>-49337762418.158333</v>
      </c>
    </row>
    <row r="257" spans="4:9" ht="21" customHeight="1" x14ac:dyDescent="0.2">
      <c r="D257" s="7">
        <v>247</v>
      </c>
      <c r="E257" s="2">
        <f t="shared" si="6"/>
        <v>92512557.779989675</v>
      </c>
      <c r="H257" s="7">
        <v>247</v>
      </c>
      <c r="I257" s="2">
        <f t="shared" si="7"/>
        <v>-51804690660.359848</v>
      </c>
    </row>
    <row r="258" spans="4:9" ht="21" customHeight="1" x14ac:dyDescent="0.2">
      <c r="D258" s="7">
        <v>248</v>
      </c>
      <c r="E258" s="2">
        <f t="shared" si="6"/>
        <v>93936246.146689504</v>
      </c>
      <c r="H258" s="7">
        <v>248</v>
      </c>
      <c r="I258" s="2">
        <f t="shared" si="7"/>
        <v>-54394965314.67144</v>
      </c>
    </row>
    <row r="259" spans="4:9" ht="21" customHeight="1" x14ac:dyDescent="0.2">
      <c r="D259" s="7">
        <v>249</v>
      </c>
      <c r="E259" s="2">
        <f t="shared" si="6"/>
        <v>95381289.838889837</v>
      </c>
      <c r="H259" s="7">
        <v>249</v>
      </c>
      <c r="I259" s="2">
        <f t="shared" si="7"/>
        <v>-57114753701.698608</v>
      </c>
    </row>
    <row r="260" spans="4:9" ht="21" customHeight="1" x14ac:dyDescent="0.2">
      <c r="D260" s="7">
        <v>250</v>
      </c>
      <c r="E260" s="2">
        <f t="shared" si="6"/>
        <v>96848009.186473176</v>
      </c>
      <c r="H260" s="7">
        <v>250</v>
      </c>
      <c r="I260" s="2">
        <f t="shared" si="7"/>
        <v>-59970531508.077133</v>
      </c>
    </row>
  </sheetData>
  <sheetProtection algorithmName="SHA-512" hashValue="3NyJbV9O7nNnHXaJO0S6c6H8gVOmkOch6kfRAfig7IkWWklXYDMz+31X72D9AwOXNstljIbqVhsWbzWMlw1VJQ==" saltValue="/AFSOHHu8W+6n/WvMIIP7Q==" spinCount="100000" sheet="1" objects="1" scenarios="1" selectLockedCells="1"/>
  <mergeCells count="4">
    <mergeCell ref="B2:C2"/>
    <mergeCell ref="F2:G2"/>
    <mergeCell ref="B10:C23"/>
    <mergeCell ref="F10:G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1"/>
  <sheetViews>
    <sheetView showGridLines="0" showRowColHeaders="0" zoomScale="115" zoomScaleNormal="115" workbookViewId="0">
      <selection activeCell="G5" sqref="G5"/>
    </sheetView>
  </sheetViews>
  <sheetFormatPr baseColWidth="10" defaultRowHeight="21" customHeight="1" x14ac:dyDescent="0.2"/>
  <cols>
    <col min="1" max="1" width="3.7109375" style="4" customWidth="1"/>
    <col min="2" max="2" width="30.7109375" style="19" customWidth="1"/>
    <col min="3" max="3" width="32.7109375" style="20" customWidth="1"/>
    <col min="4" max="4" width="3.7109375" style="18" customWidth="1"/>
    <col min="5" max="5" width="3.7109375" style="2" customWidth="1"/>
    <col min="6" max="6" width="30.7109375" style="20" customWidth="1"/>
    <col min="7" max="7" width="32.7109375" style="20" customWidth="1"/>
    <col min="8" max="9" width="3.7109375" style="3" customWidth="1"/>
    <col min="10" max="16384" width="11.42578125" style="4"/>
  </cols>
  <sheetData>
    <row r="2" spans="2:9" ht="21" customHeight="1" x14ac:dyDescent="0.2">
      <c r="B2" s="34" t="s">
        <v>5</v>
      </c>
      <c r="C2" s="35"/>
      <c r="D2" s="1"/>
      <c r="F2" s="34" t="s">
        <v>15</v>
      </c>
      <c r="G2" s="35"/>
    </row>
    <row r="3" spans="2:9" ht="21" customHeight="1" x14ac:dyDescent="0.2">
      <c r="B3" s="5" t="s">
        <v>14</v>
      </c>
      <c r="C3" s="6">
        <v>36000</v>
      </c>
      <c r="D3" s="7"/>
      <c r="F3" s="5" t="s">
        <v>8</v>
      </c>
      <c r="G3" s="6">
        <v>500000</v>
      </c>
    </row>
    <row r="4" spans="2:9" ht="21" customHeight="1" x14ac:dyDescent="0.2">
      <c r="B4" s="8" t="s">
        <v>0</v>
      </c>
      <c r="C4" s="22">
        <v>45</v>
      </c>
      <c r="D4" s="7"/>
      <c r="F4" s="8" t="s">
        <v>0</v>
      </c>
      <c r="G4" s="22">
        <v>20</v>
      </c>
    </row>
    <row r="5" spans="2:9" ht="21" customHeight="1" x14ac:dyDescent="0.2">
      <c r="B5" s="8" t="s">
        <v>13</v>
      </c>
      <c r="C5" s="23">
        <v>0.01</v>
      </c>
      <c r="D5" s="7"/>
      <c r="F5" s="8" t="s">
        <v>13</v>
      </c>
      <c r="G5" s="23">
        <v>0.04</v>
      </c>
    </row>
    <row r="6" spans="2:9" ht="21" customHeight="1" x14ac:dyDescent="0.2">
      <c r="B6" s="9" t="s">
        <v>11</v>
      </c>
      <c r="C6" s="10">
        <v>1.4999999999999999E-2</v>
      </c>
      <c r="D6" s="7"/>
      <c r="F6" s="9" t="s">
        <v>11</v>
      </c>
      <c r="G6" s="10">
        <v>0.05</v>
      </c>
    </row>
    <row r="7" spans="2:9" ht="21" customHeight="1" x14ac:dyDescent="0.2">
      <c r="B7" s="11" t="s">
        <v>6</v>
      </c>
      <c r="C7" s="12">
        <f>C3*((1+C6)^C4-(1+C5)^C4)/((1+C6)^C4*(C6-C5))</f>
        <v>1434693.3026350602</v>
      </c>
      <c r="D7" s="13"/>
      <c r="F7" s="11" t="s">
        <v>16</v>
      </c>
      <c r="G7" s="12">
        <f>G3*((1+G6)^G4*(G6-G5))/((1+G6)^G4-(1+G5)^G4)</f>
        <v>28704.497420037409</v>
      </c>
    </row>
    <row r="8" spans="2:9" ht="39" customHeight="1" x14ac:dyDescent="0.2">
      <c r="B8" s="14" t="s">
        <v>1</v>
      </c>
      <c r="C8" s="15"/>
      <c r="D8" s="13"/>
      <c r="F8" s="14" t="s">
        <v>1</v>
      </c>
      <c r="G8" s="15"/>
    </row>
    <row r="10" spans="2:9" ht="21" customHeight="1" x14ac:dyDescent="0.2">
      <c r="B10" s="16" t="s">
        <v>12</v>
      </c>
      <c r="C10" s="17"/>
      <c r="D10" s="18" t="s">
        <v>2</v>
      </c>
      <c r="E10" s="2" t="s">
        <v>3</v>
      </c>
      <c r="F10" s="16" t="s">
        <v>12</v>
      </c>
      <c r="G10" s="17"/>
      <c r="H10" s="18" t="s">
        <v>2</v>
      </c>
      <c r="I10" s="2" t="s">
        <v>3</v>
      </c>
    </row>
    <row r="11" spans="2:9" ht="21" customHeight="1" x14ac:dyDescent="0.2">
      <c r="B11" s="24"/>
      <c r="C11" s="25"/>
      <c r="D11" s="7">
        <v>0</v>
      </c>
      <c r="E11" s="2">
        <v>0</v>
      </c>
      <c r="F11" s="24" t="s">
        <v>4</v>
      </c>
      <c r="G11" s="25"/>
      <c r="H11" s="7">
        <v>0</v>
      </c>
      <c r="I11" s="2">
        <f>G3</f>
        <v>500000</v>
      </c>
    </row>
    <row r="12" spans="2:9" ht="21" customHeight="1" x14ac:dyDescent="0.2">
      <c r="B12" s="26"/>
      <c r="C12" s="27"/>
      <c r="D12" s="7">
        <v>1</v>
      </c>
      <c r="E12" s="2">
        <f>E11*(1+$C$6)+$C$3</f>
        <v>36000</v>
      </c>
      <c r="F12" s="26"/>
      <c r="G12" s="27"/>
      <c r="H12" s="7">
        <v>1</v>
      </c>
      <c r="I12" s="2">
        <f>I11*(1+$G$6)-$G$7</f>
        <v>496295.5025799626</v>
      </c>
    </row>
    <row r="13" spans="2:9" ht="21" customHeight="1" x14ac:dyDescent="0.2">
      <c r="B13" s="26"/>
      <c r="C13" s="27"/>
      <c r="D13" s="7">
        <v>2</v>
      </c>
      <c r="E13" s="2">
        <f>E12*(1+$C$6)+$C$3*(1+$C$5)^D12</f>
        <v>72900</v>
      </c>
      <c r="F13" s="26"/>
      <c r="G13" s="27"/>
      <c r="H13" s="7">
        <v>2</v>
      </c>
      <c r="I13" s="2">
        <f>I12*(1+$G$6)-$G$7*(1+$G$5)^H12</f>
        <v>491257.60039212182</v>
      </c>
    </row>
    <row r="14" spans="2:9" ht="21" customHeight="1" x14ac:dyDescent="0.2">
      <c r="B14" s="26"/>
      <c r="C14" s="27"/>
      <c r="D14" s="7">
        <v>3</v>
      </c>
      <c r="E14" s="2">
        <f t="shared" ref="E14:E77" si="0">E13*(1+$C$6)+$C$3*(1+$C$5)^D13</f>
        <v>110717.1</v>
      </c>
      <c r="F14" s="26"/>
      <c r="G14" s="27"/>
      <c r="H14" s="7">
        <v>3</v>
      </c>
      <c r="I14" s="2">
        <f t="shared" ref="I14:I77" si="1">I13*(1+$G$6)-$G$7*(1+$G$5)^H13</f>
        <v>484773.69600221544</v>
      </c>
    </row>
    <row r="15" spans="2:9" ht="21" customHeight="1" x14ac:dyDescent="0.2">
      <c r="B15" s="26"/>
      <c r="C15" s="27"/>
      <c r="D15" s="7">
        <v>4</v>
      </c>
      <c r="E15" s="2">
        <f t="shared" si="0"/>
        <v>149468.6925</v>
      </c>
      <c r="F15" s="26"/>
      <c r="G15" s="27"/>
      <c r="H15" s="7">
        <v>4</v>
      </c>
      <c r="I15" s="2">
        <f t="shared" si="1"/>
        <v>476723.72501643328</v>
      </c>
    </row>
    <row r="16" spans="2:9" ht="21" customHeight="1" x14ac:dyDescent="0.2">
      <c r="B16" s="26"/>
      <c r="C16" s="27"/>
      <c r="D16" s="7">
        <v>5</v>
      </c>
      <c r="E16" s="2">
        <f t="shared" si="0"/>
        <v>189172.4672475</v>
      </c>
      <c r="F16" s="26"/>
      <c r="G16" s="27"/>
      <c r="H16" s="7">
        <v>5</v>
      </c>
      <c r="I16" s="2">
        <f t="shared" si="1"/>
        <v>466979.70924992627</v>
      </c>
    </row>
    <row r="17" spans="1:9" ht="21" customHeight="1" x14ac:dyDescent="0.2">
      <c r="B17" s="26"/>
      <c r="C17" s="27"/>
      <c r="D17" s="7">
        <v>6</v>
      </c>
      <c r="E17" s="2">
        <f t="shared" si="0"/>
        <v>229846.41605981247</v>
      </c>
      <c r="F17" s="26"/>
      <c r="G17" s="27"/>
      <c r="H17" s="7">
        <v>6</v>
      </c>
      <c r="I17" s="2">
        <f t="shared" si="1"/>
        <v>455405.28461440076</v>
      </c>
    </row>
    <row r="18" spans="1:9" ht="21" customHeight="1" x14ac:dyDescent="0.2">
      <c r="B18" s="26"/>
      <c r="C18" s="27"/>
      <c r="D18" s="7">
        <v>7</v>
      </c>
      <c r="E18" s="2">
        <f t="shared" si="0"/>
        <v>271508.83772234566</v>
      </c>
      <c r="F18" s="26"/>
      <c r="G18" s="27"/>
      <c r="H18" s="7">
        <v>7</v>
      </c>
      <c r="I18" s="2">
        <f t="shared" si="1"/>
        <v>441855.2023431781</v>
      </c>
    </row>
    <row r="19" spans="1:9" ht="21" customHeight="1" x14ac:dyDescent="0.2">
      <c r="B19" s="26"/>
      <c r="C19" s="27"/>
      <c r="D19" s="7">
        <v>8</v>
      </c>
      <c r="E19" s="2">
        <f t="shared" si="0"/>
        <v>314178.34296403313</v>
      </c>
      <c r="F19" s="26"/>
      <c r="G19" s="27"/>
      <c r="H19" s="7">
        <v>8</v>
      </c>
      <c r="I19" s="2">
        <f t="shared" si="1"/>
        <v>426174.80209831661</v>
      </c>
    </row>
    <row r="20" spans="1:9" ht="21" customHeight="1" x14ac:dyDescent="0.2">
      <c r="B20" s="26"/>
      <c r="C20" s="27"/>
      <c r="D20" s="7">
        <v>9</v>
      </c>
      <c r="E20" s="2">
        <f t="shared" si="0"/>
        <v>357873.85951110447</v>
      </c>
      <c r="F20" s="26"/>
      <c r="G20" s="27"/>
      <c r="H20" s="7">
        <v>9</v>
      </c>
      <c r="I20" s="2">
        <f t="shared" si="1"/>
        <v>408199.45542673126</v>
      </c>
    </row>
    <row r="21" spans="1:9" ht="21" customHeight="1" x14ac:dyDescent="0.2">
      <c r="B21" s="26"/>
      <c r="C21" s="27"/>
      <c r="D21" s="7">
        <v>10</v>
      </c>
      <c r="E21" s="2">
        <f t="shared" si="0"/>
        <v>402614.63722040801</v>
      </c>
      <c r="F21" s="26"/>
      <c r="G21" s="27"/>
      <c r="H21" s="7">
        <v>10</v>
      </c>
      <c r="I21" s="2">
        <f t="shared" si="1"/>
        <v>387753.97795050655</v>
      </c>
    </row>
    <row r="22" spans="1:9" ht="21" customHeight="1" x14ac:dyDescent="0.2">
      <c r="B22" s="28"/>
      <c r="C22" s="29"/>
      <c r="D22" s="7">
        <v>11</v>
      </c>
      <c r="E22" s="2">
        <f t="shared" si="0"/>
        <v>448420.25329351745</v>
      </c>
      <c r="F22" s="28"/>
      <c r="G22" s="29"/>
      <c r="H22" s="7">
        <v>11</v>
      </c>
      <c r="I22" s="2">
        <f t="shared" si="1"/>
        <v>364652.00859056815</v>
      </c>
    </row>
    <row r="23" spans="1:9" ht="21" customHeight="1" x14ac:dyDescent="0.2">
      <c r="A23" s="31"/>
      <c r="B23" s="30"/>
      <c r="C23" s="32"/>
      <c r="D23" s="7">
        <v>12</v>
      </c>
      <c r="E23" s="33">
        <f t="shared" si="0"/>
        <v>495310.61757287156</v>
      </c>
      <c r="F23" s="30"/>
      <c r="G23" s="32"/>
      <c r="H23" s="7">
        <v>12</v>
      </c>
      <c r="I23" s="2">
        <f t="shared" si="1"/>
        <v>338695.35403233429</v>
      </c>
    </row>
    <row r="24" spans="1:9" ht="21" customHeight="1" x14ac:dyDescent="0.2">
      <c r="A24" s="31"/>
      <c r="B24" s="30"/>
      <c r="C24" s="30"/>
      <c r="D24" s="7">
        <v>13</v>
      </c>
      <c r="E24" s="33">
        <f t="shared" si="0"/>
        <v>543305.97792121547</v>
      </c>
      <c r="F24" s="30"/>
      <c r="G24" s="30"/>
      <c r="H24" s="7">
        <v>13</v>
      </c>
      <c r="I24" s="2">
        <f t="shared" si="1"/>
        <v>309673.29654667823</v>
      </c>
    </row>
    <row r="25" spans="1:9" ht="21" customHeight="1" x14ac:dyDescent="0.2">
      <c r="D25" s="7">
        <v>14</v>
      </c>
      <c r="E25" s="2">
        <f>E24*(1+$C$6)+$C$3*(1+$C$5)^D24</f>
        <v>592426.92568563204</v>
      </c>
      <c r="F25" s="19"/>
      <c r="H25" s="7">
        <v>14</v>
      </c>
      <c r="I25" s="2">
        <f>I24*(1+$G$6)-$G$7*(1+$G$5)^H24</f>
        <v>277361.86317924847</v>
      </c>
    </row>
    <row r="26" spans="1:9" ht="21" customHeight="1" x14ac:dyDescent="0.2">
      <c r="D26" s="7">
        <v>15</v>
      </c>
      <c r="E26" s="2">
        <f t="shared" si="0"/>
        <v>642694.40124747087</v>
      </c>
      <c r="F26" s="19"/>
      <c r="H26" s="7">
        <v>15</v>
      </c>
      <c r="I26" s="2">
        <f t="shared" si="1"/>
        <v>241523.05421565665</v>
      </c>
    </row>
    <row r="27" spans="1:9" ht="21" customHeight="1" x14ac:dyDescent="0.2">
      <c r="B27" s="21"/>
      <c r="D27" s="7">
        <v>16</v>
      </c>
      <c r="E27" s="2">
        <f t="shared" si="0"/>
        <v>694129.69965950283</v>
      </c>
      <c r="F27" s="21"/>
      <c r="H27" s="7">
        <v>16</v>
      </c>
      <c r="I27" s="2">
        <f t="shared" si="1"/>
        <v>201904.02871898306</v>
      </c>
    </row>
    <row r="28" spans="1:9" ht="21" customHeight="1" x14ac:dyDescent="0.2">
      <c r="D28" s="7">
        <v>17</v>
      </c>
      <c r="E28" s="2">
        <f t="shared" si="0"/>
        <v>746754.47637164837</v>
      </c>
      <c r="F28" s="19"/>
      <c r="H28" s="7">
        <v>17</v>
      </c>
      <c r="I28" s="2">
        <f t="shared" si="1"/>
        <v>158236.24481917755</v>
      </c>
    </row>
    <row r="29" spans="1:9" ht="21" customHeight="1" x14ac:dyDescent="0.2">
      <c r="D29" s="7">
        <v>18</v>
      </c>
      <c r="E29" s="2">
        <f t="shared" si="0"/>
        <v>800590.75304664869</v>
      </c>
      <c r="F29" s="19"/>
      <c r="H29" s="7">
        <v>18</v>
      </c>
      <c r="I29" s="2">
        <f t="shared" si="1"/>
        <v>110234.55231095155</v>
      </c>
    </row>
    <row r="30" spans="1:9" ht="21" customHeight="1" x14ac:dyDescent="0.2">
      <c r="D30" s="7">
        <v>19</v>
      </c>
      <c r="E30" s="2">
        <f t="shared" si="0"/>
        <v>855660.92346706823</v>
      </c>
      <c r="F30" s="19"/>
      <c r="H30" s="7">
        <v>19</v>
      </c>
      <c r="I30" s="2">
        <f t="shared" si="1"/>
        <v>57596.234987346856</v>
      </c>
    </row>
    <row r="31" spans="1:9" ht="21" customHeight="1" x14ac:dyDescent="0.2">
      <c r="D31" s="7">
        <v>20</v>
      </c>
      <c r="E31" s="2">
        <f t="shared" si="0"/>
        <v>911987.75953504129</v>
      </c>
      <c r="F31" s="19"/>
      <c r="H31" s="7">
        <v>20</v>
      </c>
      <c r="I31" s="2">
        <f t="shared" si="1"/>
        <v>-4.1618477553129196E-9</v>
      </c>
    </row>
    <row r="32" spans="1:9" ht="21" customHeight="1" x14ac:dyDescent="0.2">
      <c r="D32" s="7">
        <v>21</v>
      </c>
      <c r="E32" s="2">
        <f t="shared" si="0"/>
        <v>969594.41736619372</v>
      </c>
      <c r="F32" s="19"/>
      <c r="H32" s="7">
        <v>21</v>
      </c>
      <c r="I32" s="2">
        <f t="shared" si="1"/>
        <v>-62895.088606191472</v>
      </c>
    </row>
    <row r="33" spans="4:9" ht="21" customHeight="1" x14ac:dyDescent="0.2">
      <c r="D33" s="7">
        <v>22</v>
      </c>
      <c r="E33" s="2">
        <f t="shared" si="0"/>
        <v>1028504.4434791945</v>
      </c>
      <c r="F33" s="19"/>
      <c r="H33" s="7">
        <v>22</v>
      </c>
      <c r="I33" s="2">
        <f t="shared" si="1"/>
        <v>-131450.73518693564</v>
      </c>
    </row>
    <row r="34" spans="4:9" ht="21" customHeight="1" x14ac:dyDescent="0.2">
      <c r="D34" s="7">
        <v>23</v>
      </c>
      <c r="E34" s="2">
        <f t="shared" si="0"/>
        <v>1088741.7810824155</v>
      </c>
      <c r="F34" s="19"/>
      <c r="H34" s="7">
        <v>23</v>
      </c>
      <c r="I34" s="2">
        <f t="shared" si="1"/>
        <v>-206050.59978273441</v>
      </c>
    </row>
    <row r="35" spans="4:9" ht="21" customHeight="1" x14ac:dyDescent="0.2">
      <c r="D35" s="7">
        <v>24</v>
      </c>
      <c r="E35" s="2">
        <f t="shared" si="0"/>
        <v>1150330.7764591952</v>
      </c>
      <c r="F35" s="19"/>
      <c r="H35" s="7">
        <v>24</v>
      </c>
      <c r="I35" s="2">
        <f t="shared" si="1"/>
        <v>-287101.55072178121</v>
      </c>
    </row>
    <row r="36" spans="4:9" ht="21" customHeight="1" x14ac:dyDescent="0.2">
      <c r="D36" s="7">
        <v>25</v>
      </c>
      <c r="E36" s="2">
        <f t="shared" si="0"/>
        <v>1213296.1854532319</v>
      </c>
      <c r="F36" s="19"/>
      <c r="H36" s="7">
        <v>25</v>
      </c>
      <c r="I36" s="2">
        <f t="shared" si="1"/>
        <v>-375034.98604577675</v>
      </c>
    </row>
    <row r="37" spans="4:9" ht="21" customHeight="1" x14ac:dyDescent="0.2">
      <c r="D37" s="7">
        <v>26</v>
      </c>
      <c r="E37" s="2">
        <f t="shared" si="0"/>
        <v>1277663.1800556506</v>
      </c>
      <c r="F37" s="19"/>
      <c r="H37" s="7">
        <v>26</v>
      </c>
      <c r="I37" s="2">
        <f t="shared" si="1"/>
        <v>-470308.22744748835</v>
      </c>
    </row>
    <row r="38" spans="4:9" ht="21" customHeight="1" x14ac:dyDescent="0.2">
      <c r="D38" s="7">
        <v>27</v>
      </c>
      <c r="E38" s="2">
        <f t="shared" si="0"/>
        <v>1343457.355095312</v>
      </c>
      <c r="F38" s="19"/>
      <c r="H38" s="7">
        <v>27</v>
      </c>
      <c r="I38" s="2">
        <f t="shared" si="1"/>
        <v>-573405.99060326244</v>
      </c>
    </row>
    <row r="39" spans="4:9" ht="21" customHeight="1" x14ac:dyDescent="0.2">
      <c r="D39" s="7">
        <v>28</v>
      </c>
      <c r="E39" s="2">
        <f t="shared" si="0"/>
        <v>1410704.7350339566</v>
      </c>
      <c r="F39" s="19"/>
      <c r="H39" s="7">
        <v>28</v>
      </c>
      <c r="I39" s="2">
        <f t="shared" si="1"/>
        <v>-684841.93598816125</v>
      </c>
    </row>
    <row r="40" spans="4:9" ht="21" customHeight="1" x14ac:dyDescent="0.2">
      <c r="D40" s="7">
        <v>29</v>
      </c>
      <c r="E40" s="2">
        <f t="shared" si="0"/>
        <v>1479431.7808678027</v>
      </c>
      <c r="F40" s="19"/>
      <c r="H40" s="7">
        <v>29</v>
      </c>
      <c r="I40" s="2">
        <f t="shared" si="1"/>
        <v>-805160.30447649444</v>
      </c>
    </row>
    <row r="41" spans="4:9" ht="21" customHeight="1" x14ac:dyDescent="0.2">
      <c r="D41" s="7">
        <v>30</v>
      </c>
      <c r="E41" s="2">
        <f t="shared" si="0"/>
        <v>1549665.39713724</v>
      </c>
      <c r="F41" s="19"/>
      <c r="H41" s="7">
        <v>30</v>
      </c>
      <c r="I41" s="2">
        <f t="shared" si="1"/>
        <v>-934937.64225680125</v>
      </c>
    </row>
    <row r="42" spans="4:9" ht="21" customHeight="1" x14ac:dyDescent="0.2">
      <c r="D42" s="7">
        <v>31</v>
      </c>
      <c r="E42" s="2">
        <f t="shared" si="0"/>
        <v>1621432.9390462833</v>
      </c>
      <c r="H42" s="7">
        <v>31</v>
      </c>
      <c r="I42" s="2">
        <f t="shared" si="1"/>
        <v>-1074784.6198283827</v>
      </c>
    </row>
    <row r="43" spans="4:9" ht="21" customHeight="1" x14ac:dyDescent="0.2">
      <c r="D43" s="7">
        <v>32</v>
      </c>
      <c r="E43" s="2">
        <f t="shared" si="0"/>
        <v>1694762.2196934819</v>
      </c>
      <c r="H43" s="7">
        <v>32</v>
      </c>
      <c r="I43" s="2">
        <f t="shared" si="1"/>
        <v>-1225347.9500968929</v>
      </c>
    </row>
    <row r="44" spans="4:9" ht="21" customHeight="1" x14ac:dyDescent="0.2">
      <c r="D44" s="7">
        <v>33</v>
      </c>
      <c r="E44" s="2">
        <f t="shared" si="0"/>
        <v>1769681.5174160034</v>
      </c>
      <c r="H44" s="7">
        <v>33</v>
      </c>
      <c r="I44" s="2">
        <f t="shared" si="1"/>
        <v>-1387312.4108499123</v>
      </c>
    </row>
    <row r="45" spans="4:9" ht="21" customHeight="1" x14ac:dyDescent="0.2">
      <c r="D45" s="7">
        <v>34</v>
      </c>
      <c r="E45" s="2">
        <f t="shared" si="0"/>
        <v>1846219.5832486339</v>
      </c>
      <c r="H45" s="7">
        <v>34</v>
      </c>
      <c r="I45" s="2">
        <f t="shared" si="1"/>
        <v>-1561402.9771705098</v>
      </c>
    </row>
    <row r="46" spans="4:9" ht="21" customHeight="1" x14ac:dyDescent="0.2">
      <c r="D46" s="7">
        <v>35</v>
      </c>
      <c r="E46" s="2">
        <f t="shared" si="0"/>
        <v>1924405.6484994679</v>
      </c>
      <c r="H46" s="7">
        <v>35</v>
      </c>
      <c r="I46" s="2">
        <f t="shared" si="1"/>
        <v>-1748387.0696382611</v>
      </c>
    </row>
    <row r="47" spans="4:9" ht="21" customHeight="1" x14ac:dyDescent="0.2">
      <c r="D47" s="7">
        <v>36</v>
      </c>
      <c r="E47" s="2">
        <f t="shared" si="0"/>
        <v>2004269.4324440854</v>
      </c>
      <c r="H47" s="7">
        <v>36</v>
      </c>
      <c r="I47" s="2">
        <f t="shared" si="1"/>
        <v>-1949076.924473769</v>
      </c>
    </row>
    <row r="48" spans="4:9" ht="21" customHeight="1" x14ac:dyDescent="0.2">
      <c r="D48" s="7">
        <v>37</v>
      </c>
      <c r="E48" s="2">
        <f t="shared" si="0"/>
        <v>2085841.1501400433</v>
      </c>
      <c r="H48" s="7">
        <v>37</v>
      </c>
      <c r="I48" s="2">
        <f t="shared" si="1"/>
        <v>-2164332.0921051959</v>
      </c>
    </row>
    <row r="49" spans="4:9" ht="21" customHeight="1" x14ac:dyDescent="0.2">
      <c r="D49" s="7">
        <v>38</v>
      </c>
      <c r="E49" s="2">
        <f t="shared" si="0"/>
        <v>2169151.5203635334</v>
      </c>
      <c r="H49" s="7">
        <v>38</v>
      </c>
      <c r="I49" s="2">
        <f t="shared" si="1"/>
        <v>-2395062.0709745036</v>
      </c>
    </row>
    <row r="50" spans="4:9" ht="21" customHeight="1" x14ac:dyDescent="0.2">
      <c r="D50" s="7">
        <v>39</v>
      </c>
      <c r="E50" s="2">
        <f t="shared" si="0"/>
        <v>2254231.7736700899</v>
      </c>
      <c r="H50" s="7">
        <v>39</v>
      </c>
      <c r="I50" s="2">
        <f t="shared" si="1"/>
        <v>-2642229.0837578387</v>
      </c>
    </row>
    <row r="51" spans="4:9" ht="21" customHeight="1" x14ac:dyDescent="0.2">
      <c r="D51" s="7">
        <v>40</v>
      </c>
      <c r="E51" s="2">
        <f t="shared" si="0"/>
        <v>2341113.6605812558</v>
      </c>
      <c r="H51" s="7">
        <v>40</v>
      </c>
      <c r="I51" s="2">
        <f t="shared" si="1"/>
        <v>-2906851.0035497248</v>
      </c>
    </row>
    <row r="52" spans="4:9" ht="21" customHeight="1" x14ac:dyDescent="0.2">
      <c r="D52" s="7">
        <v>41</v>
      </c>
      <c r="E52" s="2">
        <f t="shared" si="0"/>
        <v>2429829.4598991508</v>
      </c>
      <c r="H52" s="7">
        <v>41</v>
      </c>
      <c r="I52" s="2">
        <f t="shared" si="1"/>
        <v>-3190004.4379553651</v>
      </c>
    </row>
    <row r="53" spans="4:9" ht="21" customHeight="1" x14ac:dyDescent="0.2">
      <c r="D53" s="7">
        <v>42</v>
      </c>
      <c r="E53" s="2">
        <f t="shared" si="0"/>
        <v>2520411.9871509057</v>
      </c>
      <c r="H53" s="7">
        <v>42</v>
      </c>
      <c r="I53" s="2">
        <f t="shared" si="1"/>
        <v>-3492827.979450414</v>
      </c>
    </row>
    <row r="54" spans="4:9" ht="21" customHeight="1" x14ac:dyDescent="0.2">
      <c r="D54" s="7">
        <v>43</v>
      </c>
      <c r="E54" s="2">
        <f t="shared" si="0"/>
        <v>2612894.6031649695</v>
      </c>
      <c r="H54" s="7">
        <v>43</v>
      </c>
      <c r="I54" s="2">
        <f t="shared" si="1"/>
        <v>-3816525.6308041066</v>
      </c>
    </row>
    <row r="55" spans="4:9" ht="21" customHeight="1" x14ac:dyDescent="0.2">
      <c r="D55" s="7">
        <v>44</v>
      </c>
      <c r="E55" s="2">
        <f t="shared" si="0"/>
        <v>2707311.2227813122</v>
      </c>
      <c r="H55" s="7">
        <v>44</v>
      </c>
      <c r="I55" s="2">
        <f t="shared" si="1"/>
        <v>-4162370.4148207307</v>
      </c>
    </row>
    <row r="56" spans="4:9" ht="21" customHeight="1" x14ac:dyDescent="0.2">
      <c r="D56" s="7">
        <v>45</v>
      </c>
      <c r="E56" s="2">
        <f t="shared" si="0"/>
        <v>2803696.3236975889</v>
      </c>
      <c r="H56" s="7">
        <v>45</v>
      </c>
      <c r="I56" s="2">
        <f t="shared" si="1"/>
        <v>-4531708.1781372428</v>
      </c>
    </row>
    <row r="57" spans="4:9" ht="21" customHeight="1" x14ac:dyDescent="0.2">
      <c r="D57" s="7">
        <v>46</v>
      </c>
      <c r="E57" s="2">
        <f t="shared" si="0"/>
        <v>2902084.9554533553</v>
      </c>
      <c r="H57" s="7">
        <v>46</v>
      </c>
      <c r="I57" s="2">
        <f t="shared" si="1"/>
        <v>-4925961.5993225994</v>
      </c>
    </row>
    <row r="58" spans="4:9" ht="21" customHeight="1" x14ac:dyDescent="0.2">
      <c r="D58" s="7">
        <v>47</v>
      </c>
      <c r="E58" s="2">
        <f t="shared" si="0"/>
        <v>3002512.7485544612</v>
      </c>
      <c r="H58" s="7">
        <v>47</v>
      </c>
      <c r="I58" s="2">
        <f t="shared" si="1"/>
        <v>-5346634.4120583627</v>
      </c>
    </row>
    <row r="59" spans="4:9" ht="21" customHeight="1" x14ac:dyDescent="0.2">
      <c r="D59" s="7">
        <v>48</v>
      </c>
      <c r="E59" s="2">
        <f t="shared" si="0"/>
        <v>3105015.9237397765</v>
      </c>
      <c r="H59" s="7">
        <v>48</v>
      </c>
      <c r="I59" s="2">
        <f t="shared" si="1"/>
        <v>-5795315.8547417009</v>
      </c>
    </row>
    <row r="60" spans="4:9" ht="21" customHeight="1" x14ac:dyDescent="0.2">
      <c r="D60" s="7">
        <v>49</v>
      </c>
      <c r="E60" s="2">
        <f t="shared" si="0"/>
        <v>3209631.3013924416</v>
      </c>
      <c r="H60" s="7">
        <v>49</v>
      </c>
      <c r="I60" s="2">
        <f t="shared" si="1"/>
        <v>-6273685.358442422</v>
      </c>
    </row>
    <row r="61" spans="4:9" ht="21" customHeight="1" x14ac:dyDescent="0.2">
      <c r="D61" s="7">
        <v>50</v>
      </c>
      <c r="E61" s="2">
        <f t="shared" si="0"/>
        <v>3316396.3110978627</v>
      </c>
      <c r="H61" s="7">
        <v>50</v>
      </c>
      <c r="I61" s="2">
        <f t="shared" si="1"/>
        <v>-6783517.4857667247</v>
      </c>
    </row>
    <row r="62" spans="4:9" ht="21" customHeight="1" x14ac:dyDescent="0.2">
      <c r="D62" s="7">
        <v>51</v>
      </c>
      <c r="E62" s="2">
        <f t="shared" si="0"/>
        <v>3425349.0013507102</v>
      </c>
      <c r="H62" s="7">
        <v>51</v>
      </c>
      <c r="I62" s="2">
        <f t="shared" si="1"/>
        <v>-7326687.1338333301</v>
      </c>
    </row>
    <row r="63" spans="4:9" ht="21" customHeight="1" x14ac:dyDescent="0.2">
      <c r="D63" s="7">
        <v>52</v>
      </c>
      <c r="E63" s="2">
        <f t="shared" si="0"/>
        <v>3536528.049413214</v>
      </c>
      <c r="H63" s="7">
        <v>52</v>
      </c>
      <c r="I63" s="2">
        <f t="shared" si="1"/>
        <v>-7905175.0152543969</v>
      </c>
    </row>
    <row r="64" spans="4:9" ht="21" customHeight="1" x14ac:dyDescent="0.2">
      <c r="D64" s="7">
        <v>53</v>
      </c>
      <c r="E64" s="2">
        <f t="shared" si="0"/>
        <v>3649972.7713270774</v>
      </c>
      <c r="H64" s="7">
        <v>53</v>
      </c>
      <c r="I64" s="2">
        <f t="shared" si="1"/>
        <v>-8521073.4317356925</v>
      </c>
    </row>
    <row r="65" spans="4:9" ht="21" customHeight="1" x14ac:dyDescent="0.2">
      <c r="D65" s="7">
        <v>54</v>
      </c>
      <c r="E65" s="2">
        <f t="shared" si="0"/>
        <v>3765723.1320813759</v>
      </c>
      <c r="H65" s="7">
        <v>54</v>
      </c>
      <c r="I65" s="2">
        <f t="shared" si="1"/>
        <v>-9176592.3556697965</v>
      </c>
    </row>
    <row r="66" spans="4:9" ht="21" customHeight="1" x14ac:dyDescent="0.2">
      <c r="D66" s="7">
        <v>55</v>
      </c>
      <c r="E66" s="2">
        <f t="shared" si="0"/>
        <v>3883819.7559388331</v>
      </c>
      <c r="H66" s="7">
        <v>55</v>
      </c>
      <c r="I66" s="2">
        <f t="shared" si="1"/>
        <v>-9874065.835894499</v>
      </c>
    </row>
    <row r="67" spans="4:9" ht="21" customHeight="1" x14ac:dyDescent="0.2">
      <c r="D67" s="7">
        <v>56</v>
      </c>
      <c r="E67" s="2">
        <f t="shared" si="0"/>
        <v>4004303.9369229143</v>
      </c>
      <c r="H67" s="7">
        <v>56</v>
      </c>
      <c r="I67" s="2">
        <f t="shared" si="1"/>
        <v>-10615958.744628083</v>
      </c>
    </row>
    <row r="68" spans="4:9" ht="21" customHeight="1" x14ac:dyDescent="0.2">
      <c r="D68" s="7">
        <v>57</v>
      </c>
      <c r="E68" s="2">
        <f t="shared" si="0"/>
        <v>4127217.6494682068</v>
      </c>
      <c r="H68" s="7">
        <v>57</v>
      </c>
      <c r="I68" s="2">
        <f t="shared" si="1"/>
        <v>-11404873.883475902</v>
      </c>
    </row>
    <row r="69" spans="4:9" ht="21" customHeight="1" x14ac:dyDescent="0.2">
      <c r="D69" s="7">
        <v>58</v>
      </c>
      <c r="E69" s="2">
        <f t="shared" si="0"/>
        <v>4252603.5592365935</v>
      </c>
      <c r="H69" s="7">
        <v>58</v>
      </c>
      <c r="I69" s="2">
        <f t="shared" si="1"/>
        <v>-12243559.467330769</v>
      </c>
    </row>
    <row r="70" spans="4:9" ht="21" customHeight="1" x14ac:dyDescent="0.2">
      <c r="D70" s="7">
        <v>59</v>
      </c>
      <c r="E70" s="2">
        <f t="shared" si="0"/>
        <v>4380505.0341017684</v>
      </c>
      <c r="H70" s="7">
        <v>59</v>
      </c>
      <c r="I70" s="2">
        <f t="shared" si="1"/>
        <v>-13134917.00596562</v>
      </c>
    </row>
    <row r="71" spans="4:9" ht="21" customHeight="1" x14ac:dyDescent="0.2">
      <c r="D71" s="7">
        <v>60</v>
      </c>
      <c r="E71" s="2">
        <f t="shared" si="0"/>
        <v>4510966.155304688</v>
      </c>
      <c r="H71" s="7">
        <v>60</v>
      </c>
      <c r="I71" s="2">
        <f t="shared" si="1"/>
        <v>-14082009.604142949</v>
      </c>
    </row>
    <row r="72" spans="4:9" ht="21" customHeight="1" x14ac:dyDescent="0.2">
      <c r="D72" s="7">
        <v>61</v>
      </c>
      <c r="E72" s="2">
        <f t="shared" si="0"/>
        <v>4644031.7287825644</v>
      </c>
      <c r="H72" s="7">
        <v>61</v>
      </c>
      <c r="I72" s="2">
        <f t="shared" si="1"/>
        <v>-15088070.702144306</v>
      </c>
    </row>
    <row r="73" spans="4:9" ht="21" customHeight="1" x14ac:dyDescent="0.2">
      <c r="D73" s="7">
        <v>62</v>
      </c>
      <c r="E73" s="2">
        <f t="shared" si="0"/>
        <v>4779747.2966740923</v>
      </c>
      <c r="H73" s="7">
        <v>62</v>
      </c>
      <c r="I73" s="2">
        <f t="shared" si="1"/>
        <v>-16156513.279757498</v>
      </c>
    </row>
    <row r="74" spans="4:9" ht="21" customHeight="1" x14ac:dyDescent="0.2">
      <c r="D74" s="7">
        <v>63</v>
      </c>
      <c r="E74" s="2">
        <f t="shared" si="0"/>
        <v>4918159.1490035914</v>
      </c>
      <c r="H74" s="7">
        <v>63</v>
      </c>
      <c r="I74" s="2">
        <f t="shared" si="1"/>
        <v>-17290939.54795159</v>
      </c>
    </row>
    <row r="75" spans="4:9" ht="21" customHeight="1" x14ac:dyDescent="0.2">
      <c r="D75" s="7">
        <v>64</v>
      </c>
      <c r="E75" s="2">
        <f t="shared" si="0"/>
        <v>5059314.3355468269</v>
      </c>
      <c r="H75" s="7">
        <v>64</v>
      </c>
      <c r="I75" s="2">
        <f t="shared" si="1"/>
        <v>-18495151.153723635</v>
      </c>
    </row>
    <row r="76" spans="4:9" ht="21" customHeight="1" x14ac:dyDescent="0.2">
      <c r="D76" s="7">
        <v>65</v>
      </c>
      <c r="E76" s="2">
        <f t="shared" si="0"/>
        <v>5203260.6778812921</v>
      </c>
      <c r="H76" s="7">
        <v>65</v>
      </c>
      <c r="I76" s="2">
        <f t="shared" si="1"/>
        <v>-19773159.924919263</v>
      </c>
    </row>
    <row r="77" spans="4:9" ht="21" customHeight="1" x14ac:dyDescent="0.2">
      <c r="D77" s="7">
        <v>66</v>
      </c>
      <c r="E77" s="2">
        <f t="shared" si="0"/>
        <v>5350046.7816237872</v>
      </c>
      <c r="H77" s="7">
        <v>66</v>
      </c>
      <c r="I77" s="2">
        <f t="shared" si="1"/>
        <v>-21129199.183215048</v>
      </c>
    </row>
    <row r="78" spans="4:9" ht="21" customHeight="1" x14ac:dyDescent="0.2">
      <c r="D78" s="7">
        <v>67</v>
      </c>
      <c r="E78" s="2">
        <f t="shared" ref="E78:E141" si="2">E77*(1+$C$6)+$C$3*(1+$C$5)^D77</f>
        <v>5499722.0488581629</v>
      </c>
      <c r="H78" s="7">
        <v>67</v>
      </c>
      <c r="I78" s="2">
        <f t="shared" ref="I78:I141" si="3">I77*(1+$G$6)-$G$7*(1+$G$5)^H77</f>
        <v>-22567735.654907614</v>
      </c>
    </row>
    <row r="79" spans="4:9" ht="21" customHeight="1" x14ac:dyDescent="0.2">
      <c r="D79" s="7">
        <v>68</v>
      </c>
      <c r="E79" s="2">
        <f t="shared" si="2"/>
        <v>5652336.6907561542</v>
      </c>
      <c r="H79" s="7">
        <v>68</v>
      </c>
      <c r="I79" s="2">
        <f t="shared" si="3"/>
        <v>-24093482.010686081</v>
      </c>
    </row>
    <row r="80" spans="4:9" ht="21" customHeight="1" x14ac:dyDescent="0.2">
      <c r="D80" s="7">
        <v>69</v>
      </c>
      <c r="E80" s="2">
        <f t="shared" si="2"/>
        <v>5807941.7403942673</v>
      </c>
      <c r="H80" s="7">
        <v>69</v>
      </c>
      <c r="I80" s="2">
        <f t="shared" si="3"/>
        <v>-25711410.067174796</v>
      </c>
    </row>
    <row r="81" spans="4:9" ht="21" customHeight="1" x14ac:dyDescent="0.2">
      <c r="D81" s="7">
        <v>70</v>
      </c>
      <c r="E81" s="2">
        <f t="shared" si="2"/>
        <v>5966589.0657697199</v>
      </c>
      <c r="H81" s="7">
        <v>70</v>
      </c>
      <c r="I81" s="2">
        <f t="shared" si="3"/>
        <v>-27426764.684726123</v>
      </c>
    </row>
    <row r="82" spans="4:9" ht="21" customHeight="1" x14ac:dyDescent="0.2">
      <c r="D82" s="7">
        <v>71</v>
      </c>
      <c r="E82" s="2">
        <f t="shared" si="2"/>
        <v>6128331.3830184992</v>
      </c>
      <c r="H82" s="7">
        <v>71</v>
      </c>
      <c r="I82" s="2">
        <f t="shared" si="3"/>
        <v>-29245078.397722721</v>
      </c>
    </row>
    <row r="83" spans="4:9" ht="21" customHeight="1" x14ac:dyDescent="0.2">
      <c r="D83" s="7">
        <v>72</v>
      </c>
      <c r="E83" s="2">
        <f t="shared" si="2"/>
        <v>6293222.2698386321</v>
      </c>
      <c r="H83" s="7">
        <v>72</v>
      </c>
      <c r="I83" s="2">
        <f t="shared" si="3"/>
        <v>-31172186.81551956</v>
      </c>
    </row>
    <row r="84" spans="4:9" ht="21" customHeight="1" x14ac:dyDescent="0.2">
      <c r="D84" s="7">
        <v>73</v>
      </c>
      <c r="E84" s="2">
        <f t="shared" si="2"/>
        <v>6461316.1791218165</v>
      </c>
      <c r="H84" s="7">
        <v>73</v>
      </c>
      <c r="I84" s="2">
        <f t="shared" si="3"/>
        <v>-33214244.834122665</v>
      </c>
    </row>
    <row r="85" spans="4:9" ht="21" customHeight="1" x14ac:dyDescent="0.2">
      <c r="D85" s="7">
        <v>74</v>
      </c>
      <c r="E85" s="2">
        <f t="shared" si="2"/>
        <v>6632668.4527966045</v>
      </c>
      <c r="H85" s="7">
        <v>74</v>
      </c>
      <c r="I85" s="2">
        <f t="shared" si="3"/>
        <v>-35377743.700769015</v>
      </c>
    </row>
    <row r="86" spans="4:9" ht="21" customHeight="1" x14ac:dyDescent="0.2">
      <c r="D86" s="7">
        <v>75</v>
      </c>
      <c r="E86" s="2">
        <f t="shared" si="2"/>
        <v>6807335.3358863937</v>
      </c>
      <c r="H86" s="7">
        <v>75</v>
      </c>
      <c r="I86" s="2">
        <f t="shared" si="3"/>
        <v>-37669528.975745291</v>
      </c>
    </row>
    <row r="87" spans="4:9" ht="21" customHeight="1" x14ac:dyDescent="0.2">
      <c r="D87" s="7">
        <v>76</v>
      </c>
      <c r="E87" s="2">
        <f t="shared" si="2"/>
        <v>6985373.9907855075</v>
      </c>
      <c r="H87" s="7">
        <v>76</v>
      </c>
      <c r="I87" s="2">
        <f t="shared" si="3"/>
        <v>-40096819.438067891</v>
      </c>
    </row>
    <row r="88" spans="4:9" ht="21" customHeight="1" x14ac:dyDescent="0.2">
      <c r="D88" s="7">
        <v>77</v>
      </c>
      <c r="E88" s="2">
        <f t="shared" si="2"/>
        <v>7166842.5117567163</v>
      </c>
      <c r="H88" s="7">
        <v>77</v>
      </c>
      <c r="I88" s="2">
        <f t="shared" si="3"/>
        <v>-42667226.984048039</v>
      </c>
    </row>
    <row r="89" spans="4:9" ht="21" customHeight="1" x14ac:dyDescent="0.2">
      <c r="D89" s="7">
        <v>78</v>
      </c>
      <c r="E89" s="2">
        <f t="shared" si="2"/>
        <v>7351799.9396535875</v>
      </c>
      <c r="H89" s="7">
        <v>78</v>
      </c>
      <c r="I89" s="2">
        <f t="shared" si="3"/>
        <v>-45388777.57029026</v>
      </c>
    </row>
    <row r="90" spans="4:9" ht="21" customHeight="1" x14ac:dyDescent="0.2">
      <c r="D90" s="7">
        <v>79</v>
      </c>
      <c r="E90" s="2">
        <f t="shared" si="2"/>
        <v>7540306.2768711168</v>
      </c>
      <c r="H90" s="7">
        <v>79</v>
      </c>
      <c r="I90" s="2">
        <f t="shared" si="3"/>
        <v>-48269933.255326182</v>
      </c>
    </row>
    <row r="91" spans="4:9" ht="21" customHeight="1" x14ac:dyDescent="0.2">
      <c r="D91" s="7">
        <v>80</v>
      </c>
      <c r="E91" s="2">
        <f t="shared" si="2"/>
        <v>7732422.5025281366</v>
      </c>
      <c r="H91" s="7">
        <v>80</v>
      </c>
      <c r="I91" s="2">
        <f t="shared" si="3"/>
        <v>-51319615.396874756</v>
      </c>
    </row>
    <row r="92" spans="4:9" ht="21" customHeight="1" x14ac:dyDescent="0.2">
      <c r="D92" s="7">
        <v>81</v>
      </c>
      <c r="E92" s="2">
        <f t="shared" si="2"/>
        <v>7928210.587885051</v>
      </c>
      <c r="H92" s="7">
        <v>81</v>
      </c>
      <c r="I92" s="2">
        <f t="shared" si="3"/>
        <v>-54547229.064652056</v>
      </c>
    </row>
    <row r="93" spans="4:9" ht="21" customHeight="1" x14ac:dyDescent="0.2">
      <c r="D93" s="7">
        <v>82</v>
      </c>
      <c r="E93" s="2">
        <f t="shared" si="2"/>
        <v>8127733.5120005086</v>
      </c>
      <c r="H93" s="7">
        <v>82</v>
      </c>
      <c r="I93" s="2">
        <f t="shared" si="3"/>
        <v>-57962688.731735565</v>
      </c>
    </row>
    <row r="94" spans="4:9" ht="21" customHeight="1" x14ac:dyDescent="0.2">
      <c r="D94" s="7">
        <v>83</v>
      </c>
      <c r="E94" s="2">
        <f t="shared" si="2"/>
        <v>8331055.27763067</v>
      </c>
      <c r="H94" s="7">
        <v>83</v>
      </c>
      <c r="I94" s="2">
        <f t="shared" si="3"/>
        <v>-61576445.310727283</v>
      </c>
    </row>
    <row r="95" spans="4:9" ht="21" customHeight="1" x14ac:dyDescent="0.2">
      <c r="D95" s="7">
        <v>84</v>
      </c>
      <c r="E95" s="2">
        <f t="shared" si="2"/>
        <v>8538240.9273747858</v>
      </c>
      <c r="H95" s="7">
        <v>84</v>
      </c>
      <c r="I95" s="2">
        <f t="shared" si="3"/>
        <v>-65399514.60436479</v>
      </c>
    </row>
    <row r="96" spans="4:9" ht="21" customHeight="1" x14ac:dyDescent="0.2">
      <c r="D96" s="7">
        <v>85</v>
      </c>
      <c r="E96" s="2">
        <f t="shared" si="2"/>
        <v>8749356.5600708593</v>
      </c>
      <c r="H96" s="7">
        <v>85</v>
      </c>
      <c r="I96" s="2">
        <f t="shared" si="3"/>
        <v>-69443507.24380821</v>
      </c>
    </row>
    <row r="97" spans="4:9" ht="21" customHeight="1" x14ac:dyDescent="0.2">
      <c r="D97" s="7">
        <v>86</v>
      </c>
      <c r="E97" s="2">
        <f t="shared" si="2"/>
        <v>8964469.3474452291</v>
      </c>
      <c r="H97" s="7">
        <v>86</v>
      </c>
      <c r="I97" s="2">
        <f t="shared" si="3"/>
        <v>-73720660.191592813</v>
      </c>
    </row>
    <row r="98" spans="4:9" ht="21" customHeight="1" x14ac:dyDescent="0.2">
      <c r="D98" s="7">
        <v>87</v>
      </c>
      <c r="E98" s="2">
        <f t="shared" si="2"/>
        <v>9183647.551019948</v>
      </c>
      <c r="H98" s="7">
        <v>87</v>
      </c>
      <c r="I98" s="2">
        <f t="shared" si="3"/>
        <v>-78243869.890190408</v>
      </c>
    </row>
    <row r="99" spans="4:9" ht="21" customHeight="1" x14ac:dyDescent="0.2">
      <c r="D99" s="7">
        <v>88</v>
      </c>
      <c r="E99" s="2">
        <f t="shared" si="2"/>
        <v>9406960.5392819177</v>
      </c>
      <c r="H99" s="7">
        <v>88</v>
      </c>
      <c r="I99" s="2">
        <f t="shared" si="3"/>
        <v>-83026727.141278595</v>
      </c>
    </row>
    <row r="100" spans="4:9" ht="21" customHeight="1" x14ac:dyDescent="0.2">
      <c r="D100" s="7">
        <v>89</v>
      </c>
      <c r="E100" s="2">
        <f t="shared" si="2"/>
        <v>9634478.8051177841</v>
      </c>
      <c r="H100" s="7">
        <v>89</v>
      </c>
      <c r="I100" s="2">
        <f t="shared" si="3"/>
        <v>-88083553.805184349</v>
      </c>
    </row>
    <row r="101" spans="4:9" ht="21" customHeight="1" x14ac:dyDescent="0.2">
      <c r="D101" s="7">
        <v>90</v>
      </c>
      <c r="E101" s="2">
        <f t="shared" si="2"/>
        <v>9866273.9835186545</v>
      </c>
      <c r="H101" s="7">
        <v>90</v>
      </c>
      <c r="I101" s="2">
        <f t="shared" si="3"/>
        <v>-93429441.414559066</v>
      </c>
    </row>
    <row r="102" spans="4:9" ht="21" customHeight="1" x14ac:dyDescent="0.2">
      <c r="D102" s="7">
        <v>91</v>
      </c>
      <c r="E102" s="2">
        <f t="shared" si="2"/>
        <v>10102418.869558778</v>
      </c>
      <c r="H102" s="7">
        <v>91</v>
      </c>
      <c r="I102" s="2">
        <f t="shared" si="3"/>
        <v>-99080291.801167145</v>
      </c>
    </row>
    <row r="103" spans="4:9" ht="21" customHeight="1" x14ac:dyDescent="0.2">
      <c r="D103" s="7">
        <v>92</v>
      </c>
      <c r="E103" s="2">
        <f t="shared" si="2"/>
        <v>10342987.436652377</v>
      </c>
      <c r="H103" s="7">
        <v>92</v>
      </c>
      <c r="I103" s="2">
        <f t="shared" si="3"/>
        <v>-105052859.83974081</v>
      </c>
    </row>
    <row r="104" spans="4:9" ht="21" customHeight="1" x14ac:dyDescent="0.2">
      <c r="D104" s="7">
        <v>93</v>
      </c>
      <c r="E104" s="2">
        <f t="shared" si="2"/>
        <v>10588054.855092883</v>
      </c>
      <c r="H104" s="7">
        <v>93</v>
      </c>
      <c r="I104" s="2">
        <f t="shared" si="3"/>
        <v>-111364798.41818379</v>
      </c>
    </row>
    <row r="105" spans="4:9" ht="21" customHeight="1" x14ac:dyDescent="0.2">
      <c r="D105" s="7">
        <v>94</v>
      </c>
      <c r="E105" s="2">
        <f t="shared" si="2"/>
        <v>10837697.510878904</v>
      </c>
      <c r="H105" s="7">
        <v>94</v>
      </c>
      <c r="I105" s="2">
        <f t="shared" si="3"/>
        <v>-118034705.74900715</v>
      </c>
    </row>
    <row r="106" spans="4:9" ht="21" customHeight="1" x14ac:dyDescent="0.2">
      <c r="D106" s="7">
        <v>95</v>
      </c>
      <c r="E106" s="2">
        <f t="shared" si="2"/>
        <v>11091993.024831312</v>
      </c>
      <c r="H106" s="7">
        <v>95</v>
      </c>
      <c r="I106" s="2">
        <f t="shared" si="3"/>
        <v>-125082175.14276825</v>
      </c>
    </row>
    <row r="107" spans="4:9" ht="21" customHeight="1" x14ac:dyDescent="0.2">
      <c r="D107" s="7">
        <v>96</v>
      </c>
      <c r="E107" s="2">
        <f t="shared" si="2"/>
        <v>11351020.272005897</v>
      </c>
      <c r="H107" s="7">
        <v>96</v>
      </c>
      <c r="I107" s="2">
        <f t="shared" si="3"/>
        <v>-132527847.37046982</v>
      </c>
    </row>
    <row r="108" spans="4:9" ht="21" customHeight="1" x14ac:dyDescent="0.2">
      <c r="D108" s="7">
        <v>97</v>
      </c>
      <c r="E108" s="2">
        <f t="shared" si="2"/>
        <v>11614859.401406122</v>
      </c>
      <c r="H108" s="7">
        <v>97</v>
      </c>
      <c r="I108" s="2">
        <f t="shared" si="3"/>
        <v>-140393465.74837902</v>
      </c>
    </row>
    <row r="109" spans="4:9" ht="21" customHeight="1" x14ac:dyDescent="0.2">
      <c r="D109" s="7">
        <v>98</v>
      </c>
      <c r="E109" s="2">
        <f t="shared" si="2"/>
        <v>11883591.856000554</v>
      </c>
      <c r="H109" s="7">
        <v>98</v>
      </c>
      <c r="I109" s="2">
        <f t="shared" si="3"/>
        <v>-148701934.0855591</v>
      </c>
    </row>
    <row r="110" spans="4:9" ht="21" customHeight="1" x14ac:dyDescent="0.2">
      <c r="D110" s="7">
        <v>99</v>
      </c>
      <c r="E110" s="2">
        <f t="shared" si="2"/>
        <v>12157300.393049633</v>
      </c>
      <c r="H110" s="7">
        <v>99</v>
      </c>
      <c r="I110" s="2">
        <f t="shared" si="3"/>
        <v>-157477377.64158863</v>
      </c>
    </row>
    <row r="111" spans="4:9" ht="21" customHeight="1" x14ac:dyDescent="0.2">
      <c r="D111" s="7">
        <v>100</v>
      </c>
      <c r="E111" s="2">
        <f t="shared" si="2"/>
        <v>12436069.104746539</v>
      </c>
      <c r="H111" s="7">
        <v>100</v>
      </c>
      <c r="I111" s="2">
        <f t="shared" si="3"/>
        <v>-166745207.24948969</v>
      </c>
    </row>
    <row r="112" spans="4:9" ht="21" customHeight="1" x14ac:dyDescent="0.2">
      <c r="D112" s="7">
        <v>101</v>
      </c>
      <c r="E112" s="2">
        <f t="shared" si="2"/>
        <v>12719983.439176911</v>
      </c>
      <c r="H112" s="7">
        <v>101</v>
      </c>
      <c r="I112" s="2">
        <f t="shared" si="3"/>
        <v>-176532186.76681867</v>
      </c>
    </row>
    <row r="113" spans="4:9" ht="21" customHeight="1" x14ac:dyDescent="0.2">
      <c r="D113" s="7">
        <v>102</v>
      </c>
      <c r="E113" s="2">
        <f t="shared" si="2"/>
        <v>13009130.22160233</v>
      </c>
      <c r="H113" s="7">
        <v>102</v>
      </c>
      <c r="I113" s="2">
        <f t="shared" si="3"/>
        <v>-186866504.02620828</v>
      </c>
    </row>
    <row r="114" spans="4:9" ht="21" customHeight="1" x14ac:dyDescent="0.2">
      <c r="D114" s="7">
        <v>103</v>
      </c>
      <c r="E114" s="2">
        <f t="shared" si="2"/>
        <v>13303597.676072508</v>
      </c>
      <c r="H114" s="7">
        <v>103</v>
      </c>
      <c r="I114" s="2">
        <f t="shared" si="3"/>
        <v>-197777845.46540934</v>
      </c>
    </row>
    <row r="115" spans="4:9" ht="21" customHeight="1" x14ac:dyDescent="0.2">
      <c r="D115" s="7">
        <v>104</v>
      </c>
      <c r="E115" s="2">
        <f t="shared" si="2"/>
        <v>13603475.4473712</v>
      </c>
      <c r="H115" s="7">
        <v>104</v>
      </c>
      <c r="I115" s="2">
        <f t="shared" si="3"/>
        <v>-209297474.62608606</v>
      </c>
    </row>
    <row r="116" spans="4:9" ht="21" customHeight="1" x14ac:dyDescent="0.2">
      <c r="D116" s="7">
        <v>105</v>
      </c>
      <c r="E116" s="2">
        <f t="shared" si="2"/>
        <v>13908854.623300949</v>
      </c>
      <c r="H116" s="7">
        <v>105</v>
      </c>
      <c r="I116" s="2">
        <f t="shared" si="3"/>
        <v>-221458314.72029287</v>
      </c>
    </row>
    <row r="117" spans="4:9" ht="21" customHeight="1" x14ac:dyDescent="0.2">
      <c r="D117" s="7">
        <v>106</v>
      </c>
      <c r="E117" s="2">
        <f t="shared" si="2"/>
        <v>14219827.757311836</v>
      </c>
      <c r="H117" s="7">
        <v>106</v>
      </c>
      <c r="I117" s="2">
        <f t="shared" si="3"/>
        <v>-234295035.47372612</v>
      </c>
    </row>
    <row r="118" spans="4:9" ht="21" customHeight="1" x14ac:dyDescent="0.2">
      <c r="D118" s="7">
        <v>107</v>
      </c>
      <c r="E118" s="2">
        <f t="shared" si="2"/>
        <v>14536488.8914795</v>
      </c>
      <c r="H118" s="7">
        <v>107</v>
      </c>
      <c r="I118" s="2">
        <f t="shared" si="3"/>
        <v>-247844144.46552777</v>
      </c>
    </row>
    <row r="119" spans="4:9" ht="21" customHeight="1" x14ac:dyDescent="0.2">
      <c r="D119" s="7">
        <v>108</v>
      </c>
      <c r="E119" s="2">
        <f t="shared" si="2"/>
        <v>14858933.579837758</v>
      </c>
      <c r="H119" s="7">
        <v>108</v>
      </c>
      <c r="I119" s="2">
        <f t="shared" si="3"/>
        <v>-262144083.19564414</v>
      </c>
    </row>
    <row r="120" spans="4:9" ht="21" customHeight="1" x14ac:dyDescent="0.2">
      <c r="D120" s="7">
        <v>109</v>
      </c>
      <c r="E120" s="2">
        <f t="shared" si="2"/>
        <v>15187258.91207125</v>
      </c>
      <c r="H120" s="7">
        <v>109</v>
      </c>
      <c r="I120" s="2">
        <f t="shared" si="3"/>
        <v>-277235328.12253994</v>
      </c>
    </row>
    <row r="121" spans="4:9" ht="21" customHeight="1" x14ac:dyDescent="0.2">
      <c r="D121" s="7">
        <v>110</v>
      </c>
      <c r="E121" s="2">
        <f t="shared" si="2"/>
        <v>15521563.537573606</v>
      </c>
      <c r="H121" s="7">
        <v>110</v>
      </c>
      <c r="I121" s="2">
        <f t="shared" si="3"/>
        <v>-293160496.92646503</v>
      </c>
    </row>
    <row r="122" spans="4:9" ht="21" customHeight="1" x14ac:dyDescent="0.2">
      <c r="D122" s="7">
        <v>111</v>
      </c>
      <c r="E122" s="2">
        <f t="shared" si="2"/>
        <v>15861947.689876709</v>
      </c>
      <c r="H122" s="7">
        <v>111</v>
      </c>
      <c r="I122" s="2">
        <f t="shared" si="3"/>
        <v>-309964460.26649833</v>
      </c>
    </row>
    <row r="123" spans="4:9" ht="21" customHeight="1" x14ac:dyDescent="0.2">
      <c r="D123" s="7">
        <v>112</v>
      </c>
      <c r="E123" s="2">
        <f t="shared" si="2"/>
        <v>16208513.211456753</v>
      </c>
      <c r="H123" s="7">
        <v>112</v>
      </c>
      <c r="I123" s="2">
        <f t="shared" si="3"/>
        <v>-327694459.31328166</v>
      </c>
    </row>
    <row r="124" spans="4:9" ht="21" customHeight="1" x14ac:dyDescent="0.2">
      <c r="D124" s="7">
        <v>113</v>
      </c>
      <c r="E124" s="2">
        <f t="shared" si="2"/>
        <v>16561363.578922817</v>
      </c>
      <c r="H124" s="7">
        <v>113</v>
      </c>
      <c r="I124" s="2">
        <f t="shared" si="3"/>
        <v>-346400229.35374248</v>
      </c>
    </row>
    <row r="125" spans="4:9" ht="21" customHeight="1" x14ac:dyDescent="0.2">
      <c r="D125" s="7">
        <v>114</v>
      </c>
      <c r="E125" s="2">
        <f t="shared" si="2"/>
        <v>16920603.928593814</v>
      </c>
      <c r="H125" s="7">
        <v>114</v>
      </c>
      <c r="I125" s="2">
        <f t="shared" si="3"/>
        <v>-366134129.77921826</v>
      </c>
    </row>
    <row r="126" spans="4:9" ht="21" customHeight="1" x14ac:dyDescent="0.2">
      <c r="D126" s="7">
        <v>115</v>
      </c>
      <c r="E126" s="2">
        <f t="shared" si="2"/>
        <v>17286341.08246975</v>
      </c>
      <c r="H126" s="7">
        <v>115</v>
      </c>
      <c r="I126" s="2">
        <f t="shared" si="3"/>
        <v>-386951280.78427935</v>
      </c>
    </row>
    <row r="127" spans="4:9" ht="21" customHeight="1" x14ac:dyDescent="0.2">
      <c r="D127" s="7">
        <v>116</v>
      </c>
      <c r="E127" s="2">
        <f t="shared" si="2"/>
        <v>17658683.574603293</v>
      </c>
      <c r="H127" s="7">
        <v>116</v>
      </c>
      <c r="I127" s="2">
        <f t="shared" si="3"/>
        <v>-408909707.12023747</v>
      </c>
    </row>
    <row r="128" spans="4:9" ht="21" customHeight="1" x14ac:dyDescent="0.2">
      <c r="D128" s="7">
        <v>117</v>
      </c>
      <c r="E128" s="2">
        <f t="shared" si="2"/>
        <v>18037741.677877806</v>
      </c>
      <c r="H128" s="7">
        <v>117</v>
      </c>
      <c r="I128" s="2">
        <f t="shared" si="3"/>
        <v>-432070489.26486325</v>
      </c>
    </row>
    <row r="129" spans="4:9" ht="21" customHeight="1" x14ac:dyDescent="0.2">
      <c r="D129" s="7">
        <v>118</v>
      </c>
      <c r="E129" s="2">
        <f t="shared" si="2"/>
        <v>18423627.43119799</v>
      </c>
      <c r="H129" s="7">
        <v>118</v>
      </c>
      <c r="I129" s="2">
        <f t="shared" si="3"/>
        <v>-456497922.38826495</v>
      </c>
    </row>
    <row r="130" spans="4:9" ht="21" customHeight="1" x14ac:dyDescent="0.2">
      <c r="D130" s="7">
        <v>119</v>
      </c>
      <c r="E130" s="2">
        <f t="shared" si="2"/>
        <v>18816454.667099498</v>
      </c>
      <c r="H130" s="7">
        <v>119</v>
      </c>
      <c r="I130" s="2">
        <f t="shared" si="3"/>
        <v>-482259683.51424307</v>
      </c>
    </row>
    <row r="131" spans="4:9" ht="21" customHeight="1" x14ac:dyDescent="0.2">
      <c r="D131" s="7">
        <v>120</v>
      </c>
      <c r="E131" s="2">
        <f t="shared" si="2"/>
        <v>19216339.039783861</v>
      </c>
      <c r="H131" s="7">
        <v>120</v>
      </c>
      <c r="I131" s="2">
        <f t="shared" si="3"/>
        <v>-509427007.29678267</v>
      </c>
    </row>
    <row r="132" spans="4:9" ht="21" customHeight="1" x14ac:dyDescent="0.2">
      <c r="D132" s="7">
        <v>121</v>
      </c>
      <c r="E132" s="2">
        <f t="shared" si="2"/>
        <v>19623398.053585269</v>
      </c>
      <c r="H132" s="7">
        <v>121</v>
      </c>
      <c r="I132" s="2">
        <f t="shared" si="3"/>
        <v>-538074870.85272229</v>
      </c>
    </row>
    <row r="133" spans="4:9" ht="21" customHeight="1" x14ac:dyDescent="0.2">
      <c r="D133" s="7">
        <v>122</v>
      </c>
      <c r="E133" s="2">
        <f t="shared" si="2"/>
        <v>20037751.091875747</v>
      </c>
      <c r="H133" s="7">
        <v>122</v>
      </c>
      <c r="I133" s="2">
        <f t="shared" si="3"/>
        <v>-568282188.11410296</v>
      </c>
    </row>
    <row r="134" spans="4:9" ht="21" customHeight="1" x14ac:dyDescent="0.2">
      <c r="D134" s="7">
        <v>123</v>
      </c>
      <c r="E134" s="2">
        <f t="shared" si="2"/>
        <v>20459519.446415447</v>
      </c>
      <c r="H134" s="7">
        <v>123</v>
      </c>
      <c r="I134" s="2">
        <f t="shared" si="3"/>
        <v>-600132014.18730247</v>
      </c>
    </row>
    <row r="135" spans="4:9" ht="21" customHeight="1" x14ac:dyDescent="0.2">
      <c r="D135" s="7">
        <v>124</v>
      </c>
      <c r="E135" s="2">
        <f t="shared" si="2"/>
        <v>20888826.347154856</v>
      </c>
      <c r="H135" s="7">
        <v>124</v>
      </c>
      <c r="I135" s="2">
        <f t="shared" si="3"/>
        <v>-633711760.23086166</v>
      </c>
    </row>
    <row r="136" spans="4:9" ht="21" customHeight="1" x14ac:dyDescent="0.2">
      <c r="D136" s="7">
        <v>125</v>
      </c>
      <c r="E136" s="2">
        <f t="shared" si="2"/>
        <v>21325796.992495786</v>
      </c>
      <c r="H136" s="7">
        <v>125</v>
      </c>
      <c r="I136" s="2">
        <f t="shared" si="3"/>
        <v>-669113419.38996673</v>
      </c>
    </row>
    <row r="137" spans="4:9" ht="21" customHeight="1" x14ac:dyDescent="0.2">
      <c r="D137" s="7">
        <v>126</v>
      </c>
      <c r="E137" s="2">
        <f t="shared" si="2"/>
        <v>21770558.58001817</v>
      </c>
      <c r="H137" s="7">
        <v>126</v>
      </c>
      <c r="I137" s="2">
        <f t="shared" si="3"/>
        <v>-706433804.35292947</v>
      </c>
    </row>
    <row r="138" spans="4:9" ht="21" customHeight="1" x14ac:dyDescent="0.2">
      <c r="D138" s="7">
        <v>127</v>
      </c>
      <c r="E138" s="2">
        <f t="shared" si="2"/>
        <v>22223240.33767974</v>
      </c>
      <c r="H138" s="7">
        <v>127</v>
      </c>
      <c r="I138" s="2">
        <f t="shared" si="3"/>
        <v>-745774797.12377882</v>
      </c>
    </row>
    <row r="139" spans="4:9" ht="21" customHeight="1" x14ac:dyDescent="0.2">
      <c r="D139" s="7">
        <v>128</v>
      </c>
      <c r="E139" s="2">
        <f t="shared" si="2"/>
        <v>22683973.555495843</v>
      </c>
      <c r="H139" s="7">
        <v>128</v>
      </c>
      <c r="I139" s="2">
        <f t="shared" si="3"/>
        <v>-787243611.63529885</v>
      </c>
    </row>
    <row r="140" spans="4:9" ht="21" customHeight="1" x14ac:dyDescent="0.2">
      <c r="D140" s="7">
        <v>129</v>
      </c>
      <c r="E140" s="2">
        <f t="shared" si="2"/>
        <v>23152891.617706697</v>
      </c>
      <c r="H140" s="7">
        <v>129</v>
      </c>
      <c r="I140" s="2">
        <f t="shared" si="3"/>
        <v>-830953069.85860801</v>
      </c>
    </row>
    <row r="141" spans="4:9" ht="21" customHeight="1" x14ac:dyDescent="0.2">
      <c r="D141" s="7">
        <v>130</v>
      </c>
      <c r="E141" s="2">
        <f t="shared" si="2"/>
        <v>23630130.035439502</v>
      </c>
      <c r="H141" s="7">
        <v>130</v>
      </c>
      <c r="I141" s="2">
        <f t="shared" si="3"/>
        <v>-877021892.09874451</v>
      </c>
    </row>
    <row r="142" spans="4:9" ht="21" customHeight="1" x14ac:dyDescent="0.2">
      <c r="D142" s="7">
        <v>131</v>
      </c>
      <c r="E142" s="2">
        <f t="shared" ref="E142:E205" si="4">E141*(1+$C$6)+$C$3*(1+$C$5)^D141</f>
        <v>24115826.479872972</v>
      </c>
      <c r="H142" s="7">
        <v>131</v>
      </c>
      <c r="I142" s="2">
        <f t="shared" ref="I142:I205" si="5">I141*(1+$G$6)-$G$7*(1+$G$5)^H141</f>
        <v>-925575002.2007761</v>
      </c>
    </row>
    <row r="143" spans="4:9" ht="21" customHeight="1" x14ac:dyDescent="0.2">
      <c r="D143" s="7">
        <v>132</v>
      </c>
      <c r="E143" s="2">
        <f t="shared" si="4"/>
        <v>24610120.81591196</v>
      </c>
      <c r="H143" s="7">
        <v>132</v>
      </c>
      <c r="I143" s="2">
        <f t="shared" si="5"/>
        <v>-976743848.42779303</v>
      </c>
    </row>
    <row r="144" spans="4:9" ht="21" customHeight="1" x14ac:dyDescent="0.2">
      <c r="D144" s="7">
        <v>133</v>
      </c>
      <c r="E144" s="2">
        <f t="shared" si="4"/>
        <v>25113155.136379942</v>
      </c>
      <c r="H144" s="7">
        <v>133</v>
      </c>
      <c r="I144" s="2">
        <f t="shared" si="5"/>
        <v>-1030666740.8108399</v>
      </c>
    </row>
    <row r="145" spans="4:9" ht="21" customHeight="1" x14ac:dyDescent="0.2">
      <c r="D145" s="7">
        <v>134</v>
      </c>
      <c r="E145" s="2">
        <f t="shared" si="4"/>
        <v>25625073.796737239</v>
      </c>
      <c r="H145" s="7">
        <v>134</v>
      </c>
      <c r="I145" s="2">
        <f t="shared" si="5"/>
        <v>-1087489205.8115056</v>
      </c>
    </row>
    <row r="146" spans="4:9" ht="21" customHeight="1" x14ac:dyDescent="0.2">
      <c r="D146" s="7">
        <v>135</v>
      </c>
      <c r="E146" s="2">
        <f t="shared" si="4"/>
        <v>26146023.45033301</v>
      </c>
      <c r="H146" s="7">
        <v>135</v>
      </c>
      <c r="I146" s="2">
        <f t="shared" si="5"/>
        <v>-1147364359.1806092</v>
      </c>
    </row>
    <row r="147" spans="4:9" ht="21" customHeight="1" x14ac:dyDescent="0.2">
      <c r="D147" s="7">
        <v>136</v>
      </c>
      <c r="E147" s="2">
        <f t="shared" si="4"/>
        <v>26676153.084199164</v>
      </c>
      <c r="H147" s="7">
        <v>136</v>
      </c>
      <c r="I147" s="2">
        <f t="shared" si="5"/>
        <v>-1210453297.9413095</v>
      </c>
    </row>
    <row r="148" spans="4:9" ht="21" customHeight="1" x14ac:dyDescent="0.2">
      <c r="D148" s="7">
        <v>137</v>
      </c>
      <c r="E148" s="2">
        <f t="shared" si="4"/>
        <v>27215614.055394419</v>
      </c>
      <c r="H148" s="7">
        <v>137</v>
      </c>
      <c r="I148" s="2">
        <f t="shared" si="5"/>
        <v>-1276925512.4721115</v>
      </c>
    </row>
    <row r="149" spans="4:9" ht="21" customHeight="1" x14ac:dyDescent="0.2">
      <c r="D149" s="7">
        <v>138</v>
      </c>
      <c r="E149" s="2">
        <f t="shared" si="4"/>
        <v>27764560.127906926</v>
      </c>
      <c r="H149" s="7">
        <v>138</v>
      </c>
      <c r="I149" s="2">
        <f t="shared" si="5"/>
        <v>-1346959319.714803</v>
      </c>
    </row>
    <row r="150" spans="4:9" ht="21" customHeight="1" x14ac:dyDescent="0.2">
      <c r="D150" s="7">
        <v>139</v>
      </c>
      <c r="E150" s="2">
        <f t="shared" si="4"/>
        <v>28323147.510123938</v>
      </c>
      <c r="H150" s="7">
        <v>139</v>
      </c>
      <c r="I150" s="2">
        <f t="shared" si="5"/>
        <v>-1420742318.5843923</v>
      </c>
    </row>
    <row r="151" spans="4:9" ht="21" customHeight="1" x14ac:dyDescent="0.2">
      <c r="D151" s="7">
        <v>140</v>
      </c>
      <c r="E151" s="2">
        <f t="shared" si="4"/>
        <v>28891534.892877191</v>
      </c>
      <c r="H151" s="7">
        <v>140</v>
      </c>
      <c r="I151" s="2">
        <f t="shared" si="5"/>
        <v>-1498471868.7128153</v>
      </c>
    </row>
    <row r="152" spans="4:9" ht="21" customHeight="1" x14ac:dyDescent="0.2">
      <c r="D152" s="7">
        <v>141</v>
      </c>
      <c r="E152" s="2">
        <f t="shared" si="4"/>
        <v>29469883.488072753</v>
      </c>
      <c r="H152" s="7">
        <v>141</v>
      </c>
      <c r="I152" s="2">
        <f t="shared" si="5"/>
        <v>-1580355593.7156274</v>
      </c>
    </row>
    <row r="153" spans="4:9" ht="21" customHeight="1" x14ac:dyDescent="0.2">
      <c r="D153" s="7">
        <v>142</v>
      </c>
      <c r="E153" s="2">
        <f t="shared" si="4"/>
        <v>30058357.067914274</v>
      </c>
      <c r="H153" s="7">
        <v>142</v>
      </c>
      <c r="I153" s="2">
        <f t="shared" si="5"/>
        <v>-1666611910.231267</v>
      </c>
    </row>
    <row r="154" spans="4:9" ht="21" customHeight="1" x14ac:dyDescent="0.2">
      <c r="D154" s="7">
        <v>143</v>
      </c>
      <c r="E154" s="2">
        <f t="shared" si="4"/>
        <v>30657122.004728623</v>
      </c>
      <c r="H154" s="7">
        <v>143</v>
      </c>
      <c r="I154" s="2">
        <f t="shared" si="5"/>
        <v>-1757470584.0458829</v>
      </c>
    </row>
    <row r="155" spans="4:9" ht="21" customHeight="1" x14ac:dyDescent="0.2">
      <c r="D155" s="7">
        <v>144</v>
      </c>
      <c r="E155" s="2">
        <f t="shared" si="4"/>
        <v>31266347.311403144</v>
      </c>
      <c r="H155" s="7">
        <v>144</v>
      </c>
      <c r="I155" s="2">
        <f t="shared" si="5"/>
        <v>-1853173314.6833518</v>
      </c>
    </row>
    <row r="156" spans="4:9" ht="21" customHeight="1" x14ac:dyDescent="0.2">
      <c r="D156" s="7">
        <v>145</v>
      </c>
      <c r="E156" s="2">
        <f t="shared" si="4"/>
        <v>31886204.682443816</v>
      </c>
      <c r="H156" s="7">
        <v>145</v>
      </c>
      <c r="I156" s="2">
        <f t="shared" si="5"/>
        <v>-1953974349.9101009</v>
      </c>
    </row>
    <row r="157" spans="4:9" ht="21" customHeight="1" x14ac:dyDescent="0.2">
      <c r="D157" s="7">
        <v>146</v>
      </c>
      <c r="E157" s="2">
        <f t="shared" si="4"/>
        <v>32516868.535663795</v>
      </c>
      <c r="H157" s="7">
        <v>146</v>
      </c>
      <c r="I157" s="2">
        <f t="shared" si="5"/>
        <v>-2060141131.6778908</v>
      </c>
    </row>
    <row r="158" spans="4:9" ht="21" customHeight="1" x14ac:dyDescent="0.2">
      <c r="D158" s="7">
        <v>147</v>
      </c>
      <c r="E158" s="2">
        <f t="shared" si="4"/>
        <v>33158516.054511908</v>
      </c>
      <c r="H158" s="7">
        <v>147</v>
      </c>
      <c r="I158" s="2">
        <f t="shared" si="5"/>
        <v>-2171954975.1049619</v>
      </c>
    </row>
    <row r="159" spans="4:9" ht="21" customHeight="1" x14ac:dyDescent="0.2">
      <c r="D159" s="7">
        <v>148</v>
      </c>
      <c r="E159" s="2">
        <f t="shared" si="4"/>
        <v>33811327.231050879</v>
      </c>
      <c r="H159" s="7">
        <v>148</v>
      </c>
      <c r="I159" s="2">
        <f t="shared" si="5"/>
        <v>-2289711782.1771131</v>
      </c>
    </row>
    <row r="160" spans="4:9" ht="21" customHeight="1" x14ac:dyDescent="0.2">
      <c r="D160" s="7">
        <v>149</v>
      </c>
      <c r="E160" s="2">
        <f t="shared" si="4"/>
        <v>34475484.909595139</v>
      </c>
      <c r="H160" s="7">
        <v>149</v>
      </c>
      <c r="I160" s="2">
        <f t="shared" si="5"/>
        <v>-2413722791.9355483</v>
      </c>
    </row>
    <row r="161" spans="4:9" ht="21" customHeight="1" x14ac:dyDescent="0.2">
      <c r="D161" s="7">
        <v>150</v>
      </c>
      <c r="E161" s="2">
        <f t="shared" si="4"/>
        <v>35151174.831018351</v>
      </c>
      <c r="H161" s="7">
        <v>150</v>
      </c>
      <c r="I161" s="2">
        <f t="shared" si="5"/>
        <v>-2544315369.0078883</v>
      </c>
    </row>
    <row r="162" spans="4:9" ht="21" customHeight="1" x14ac:dyDescent="0.2">
      <c r="D162" s="7">
        <v>151</v>
      </c>
      <c r="E162" s="2">
        <f t="shared" si="4"/>
        <v>35838585.677740708</v>
      </c>
      <c r="H162" s="7">
        <v>151</v>
      </c>
      <c r="I162" s="2">
        <f t="shared" si="5"/>
        <v>-2681833832.432868</v>
      </c>
    </row>
    <row r="163" spans="4:9" ht="21" customHeight="1" x14ac:dyDescent="0.2">
      <c r="D163" s="7">
        <v>152</v>
      </c>
      <c r="E163" s="2">
        <f t="shared" si="4"/>
        <v>36537909.119406469</v>
      </c>
      <c r="H163" s="7">
        <v>152</v>
      </c>
      <c r="I163" s="2">
        <f t="shared" si="5"/>
        <v>-2826640326.8280802</v>
      </c>
    </row>
    <row r="164" spans="4:9" ht="21" customHeight="1" x14ac:dyDescent="0.2">
      <c r="D164" s="7">
        <v>153</v>
      </c>
      <c r="E164" s="2">
        <f t="shared" si="4"/>
        <v>37249339.859262213</v>
      </c>
      <c r="H164" s="7">
        <v>153</v>
      </c>
      <c r="I164" s="2">
        <f t="shared" si="5"/>
        <v>-2979115738.0539956</v>
      </c>
    </row>
    <row r="165" spans="4:9" ht="21" customHeight="1" x14ac:dyDescent="0.2">
      <c r="D165" s="7">
        <v>154</v>
      </c>
      <c r="E165" s="2">
        <f t="shared" si="4"/>
        <v>37973075.681246437</v>
      </c>
      <c r="H165" s="7">
        <v>154</v>
      </c>
      <c r="I165" s="2">
        <f t="shared" si="5"/>
        <v>-3139660655.6365871</v>
      </c>
    </row>
    <row r="166" spans="4:9" ht="21" customHeight="1" x14ac:dyDescent="0.2">
      <c r="D166" s="7">
        <v>155</v>
      </c>
      <c r="E166" s="2">
        <f t="shared" si="4"/>
        <v>38709317.497801378</v>
      </c>
      <c r="H166" s="7">
        <v>155</v>
      </c>
      <c r="I166" s="2">
        <f t="shared" si="5"/>
        <v>-3308696384.3255038</v>
      </c>
    </row>
    <row r="167" spans="4:9" ht="21" customHeight="1" x14ac:dyDescent="0.2">
      <c r="D167" s="7">
        <v>156</v>
      </c>
      <c r="E167" s="2">
        <f t="shared" si="4"/>
        <v>39458269.398418009</v>
      </c>
      <c r="H167" s="7">
        <v>156</v>
      </c>
      <c r="I167" s="2">
        <f t="shared" si="5"/>
        <v>-3486666007.2851501</v>
      </c>
    </row>
    <row r="168" spans="4:9" ht="21" customHeight="1" x14ac:dyDescent="0.2">
      <c r="D168" s="7">
        <v>157</v>
      </c>
      <c r="E168" s="2">
        <f t="shared" si="4"/>
        <v>40220138.698925383</v>
      </c>
      <c r="H168" s="7">
        <v>157</v>
      </c>
      <c r="I168" s="2">
        <f t="shared" si="5"/>
        <v>-3674035503.5425134</v>
      </c>
    </row>
    <row r="169" spans="4:9" ht="21" customHeight="1" x14ac:dyDescent="0.2">
      <c r="D169" s="7">
        <v>158</v>
      </c>
      <c r="E169" s="2">
        <f t="shared" si="4"/>
        <v>40995135.991535679</v>
      </c>
      <c r="H169" s="7">
        <v>158</v>
      </c>
      <c r="I169" s="2">
        <f t="shared" si="5"/>
        <v>-3871294922.4484692</v>
      </c>
    </row>
    <row r="170" spans="4:9" ht="21" customHeight="1" x14ac:dyDescent="0.2">
      <c r="D170" s="7">
        <v>159</v>
      </c>
      <c r="E170" s="2">
        <f t="shared" si="4"/>
        <v>41783475.195656396</v>
      </c>
      <c r="H170" s="7">
        <v>159</v>
      </c>
      <c r="I170" s="2">
        <f t="shared" si="5"/>
        <v>-4078959618.0488758</v>
      </c>
    </row>
    <row r="171" spans="4:9" ht="21" customHeight="1" x14ac:dyDescent="0.2">
      <c r="D171" s="7">
        <v>160</v>
      </c>
      <c r="E171" s="2">
        <f t="shared" si="4"/>
        <v>42585373.609481402</v>
      </c>
      <c r="H171" s="7">
        <v>160</v>
      </c>
      <c r="I171" s="2">
        <f t="shared" si="5"/>
        <v>-4297571546.4084225</v>
      </c>
    </row>
    <row r="172" spans="4:9" ht="21" customHeight="1" x14ac:dyDescent="0.2">
      <c r="D172" s="7">
        <v>161</v>
      </c>
      <c r="E172" s="2">
        <f t="shared" si="4"/>
        <v>43401051.962372683</v>
      </c>
      <c r="H172" s="7">
        <v>161</v>
      </c>
      <c r="I172" s="2">
        <f t="shared" si="5"/>
        <v>-4527700629.0842304</v>
      </c>
    </row>
    <row r="173" spans="4:9" ht="21" customHeight="1" x14ac:dyDescent="0.2">
      <c r="D173" s="7">
        <v>162</v>
      </c>
      <c r="E173" s="2">
        <f t="shared" si="4"/>
        <v>44230734.468044817</v>
      </c>
      <c r="H173" s="7">
        <v>162</v>
      </c>
      <c r="I173" s="2">
        <f t="shared" si="5"/>
        <v>-4769946186.1080446</v>
      </c>
    </row>
    <row r="174" spans="4:9" ht="21" customHeight="1" x14ac:dyDescent="0.2">
      <c r="D174" s="7">
        <v>163</v>
      </c>
      <c r="E174" s="2">
        <f t="shared" si="4"/>
        <v>45074648.878564402</v>
      </c>
      <c r="H174" s="7">
        <v>163</v>
      </c>
      <c r="I174" s="2">
        <f t="shared" si="5"/>
        <v>-5024938442.0058336</v>
      </c>
    </row>
    <row r="175" spans="4:9" ht="21" customHeight="1" x14ac:dyDescent="0.2">
      <c r="D175" s="7">
        <v>164</v>
      </c>
      <c r="E175" s="2">
        <f t="shared" si="4"/>
        <v>45933026.53917677</v>
      </c>
      <c r="H175" s="7">
        <v>164</v>
      </c>
      <c r="I175" s="2">
        <f t="shared" si="5"/>
        <v>-5293340108.5622072</v>
      </c>
    </row>
    <row r="176" spans="4:9" ht="21" customHeight="1" x14ac:dyDescent="0.2">
      <c r="D176" s="7">
        <v>165</v>
      </c>
      <c r="E176" s="2">
        <f t="shared" si="4"/>
        <v>46806102.443972662</v>
      </c>
      <c r="H176" s="7">
        <v>165</v>
      </c>
      <c r="I176" s="2">
        <f t="shared" si="5"/>
        <v>-5575848048.2246418</v>
      </c>
    </row>
    <row r="177" spans="4:9" ht="21" customHeight="1" x14ac:dyDescent="0.2">
      <c r="D177" s="7">
        <v>166</v>
      </c>
      <c r="E177" s="2">
        <f t="shared" si="4"/>
        <v>47694115.292407572</v>
      </c>
      <c r="H177" s="7">
        <v>166</v>
      </c>
      <c r="I177" s="2">
        <f t="shared" si="5"/>
        <v>-5873195022.2395716</v>
      </c>
    </row>
    <row r="178" spans="4:9" ht="21" customHeight="1" x14ac:dyDescent="0.2">
      <c r="D178" s="7">
        <v>167</v>
      </c>
      <c r="E178" s="2">
        <f t="shared" si="4"/>
        <v>48597307.546686761</v>
      </c>
      <c r="H178" s="7">
        <v>167</v>
      </c>
      <c r="I178" s="2">
        <f t="shared" si="5"/>
        <v>-6186151527.819396</v>
      </c>
    </row>
    <row r="179" spans="4:9" ht="21" customHeight="1" x14ac:dyDescent="0.2">
      <c r="D179" s="7">
        <v>168</v>
      </c>
      <c r="E179" s="2">
        <f t="shared" si="4"/>
        <v>49515925.490029074</v>
      </c>
      <c r="H179" s="7">
        <v>168</v>
      </c>
      <c r="I179" s="2">
        <f t="shared" si="5"/>
        <v>-6515527728.856926</v>
      </c>
    </row>
    <row r="180" spans="4:9" ht="21" customHeight="1" x14ac:dyDescent="0.2">
      <c r="D180" s="7">
        <v>169</v>
      </c>
      <c r="E180" s="2">
        <f t="shared" si="4"/>
        <v>50450219.285822935</v>
      </c>
      <c r="H180" s="7">
        <v>169</v>
      </c>
      <c r="I180" s="2">
        <f t="shared" si="5"/>
        <v>-6862175484.9321938</v>
      </c>
    </row>
    <row r="181" spans="4:9" ht="21" customHeight="1" x14ac:dyDescent="0.2">
      <c r="D181" s="7">
        <v>170</v>
      </c>
      <c r="E181" s="2">
        <f t="shared" si="4"/>
        <v>51400443.037688136</v>
      </c>
      <c r="H181" s="7">
        <v>170</v>
      </c>
      <c r="I181" s="2">
        <f t="shared" si="5"/>
        <v>-7226990483.5965223</v>
      </c>
    </row>
    <row r="182" spans="4:9" ht="21" customHeight="1" x14ac:dyDescent="0.2">
      <c r="D182" s="7">
        <v>171</v>
      </c>
      <c r="E182" s="2">
        <f t="shared" si="4"/>
        <v>52366854.850457095</v>
      </c>
      <c r="H182" s="7">
        <v>171</v>
      </c>
      <c r="I182" s="2">
        <f t="shared" si="5"/>
        <v>-7610914481.1707764</v>
      </c>
    </row>
    <row r="183" spans="4:9" ht="21" customHeight="1" x14ac:dyDescent="0.2">
      <c r="D183" s="7">
        <v>172</v>
      </c>
      <c r="E183" s="2">
        <f t="shared" si="4"/>
        <v>53349716.892089628</v>
      </c>
      <c r="H183" s="7">
        <v>172</v>
      </c>
      <c r="I183" s="2">
        <f t="shared" si="5"/>
        <v>-8014937657.5595207</v>
      </c>
    </row>
    <row r="184" spans="4:9" ht="21" customHeight="1" x14ac:dyDescent="0.2">
      <c r="D184" s="7">
        <v>173</v>
      </c>
      <c r="E184" s="2">
        <f t="shared" si="4"/>
        <v>54349295.456535406</v>
      </c>
      <c r="H184" s="7">
        <v>173</v>
      </c>
      <c r="I184" s="2">
        <f t="shared" si="5"/>
        <v>-8440101090.8609104</v>
      </c>
    </row>
    <row r="185" spans="4:9" ht="21" customHeight="1" x14ac:dyDescent="0.2">
      <c r="D185" s="7">
        <v>174</v>
      </c>
      <c r="E185" s="2">
        <f t="shared" si="4"/>
        <v>55365861.027558513</v>
      </c>
      <c r="H185" s="7">
        <v>174</v>
      </c>
      <c r="I185" s="2">
        <f t="shared" si="5"/>
        <v>-8887499357.844305</v>
      </c>
    </row>
    <row r="186" spans="4:9" ht="21" customHeight="1" x14ac:dyDescent="0.2">
      <c r="D186" s="7">
        <v>175</v>
      </c>
      <c r="E186" s="2">
        <f t="shared" si="4"/>
        <v>56399688.343538716</v>
      </c>
      <c r="H186" s="7">
        <v>175</v>
      </c>
      <c r="I186" s="2">
        <f t="shared" si="5"/>
        <v>-9358283266.6744843</v>
      </c>
    </row>
    <row r="187" spans="4:9" ht="21" customHeight="1" x14ac:dyDescent="0.2">
      <c r="D187" s="7">
        <v>176</v>
      </c>
      <c r="E187" s="2">
        <f t="shared" si="4"/>
        <v>57451056.463264294</v>
      </c>
      <c r="H187" s="7">
        <v>176</v>
      </c>
      <c r="I187" s="2">
        <f t="shared" si="5"/>
        <v>-9853662728.5836906</v>
      </c>
    </row>
    <row r="188" spans="4:9" ht="21" customHeight="1" x14ac:dyDescent="0.2">
      <c r="D188" s="7">
        <v>177</v>
      </c>
      <c r="E188" s="2">
        <f t="shared" si="4"/>
        <v>58520248.832731478</v>
      </c>
      <c r="H188" s="7">
        <v>177</v>
      </c>
      <c r="I188" s="2">
        <f t="shared" si="5"/>
        <v>-10374909775.531378</v>
      </c>
    </row>
    <row r="189" spans="4:9" ht="21" customHeight="1" x14ac:dyDescent="0.2">
      <c r="D189" s="7">
        <v>178</v>
      </c>
      <c r="E189" s="2">
        <f t="shared" si="4"/>
        <v>59607553.352965854</v>
      </c>
      <c r="H189" s="7">
        <v>178</v>
      </c>
      <c r="I189" s="2">
        <f t="shared" si="5"/>
        <v>-10923361731.247189</v>
      </c>
    </row>
    <row r="190" spans="4:9" ht="21" customHeight="1" x14ac:dyDescent="0.2">
      <c r="D190" s="7">
        <v>179</v>
      </c>
      <c r="E190" s="2">
        <f t="shared" si="4"/>
        <v>60713262.448881179</v>
      </c>
      <c r="H190" s="7">
        <v>179</v>
      </c>
      <c r="I190" s="2">
        <f t="shared" si="5"/>
        <v>-11500424543.426361</v>
      </c>
    </row>
    <row r="191" spans="4:9" ht="21" customHeight="1" x14ac:dyDescent="0.2">
      <c r="D191" s="7">
        <v>180</v>
      </c>
      <c r="E191" s="2">
        <f t="shared" si="4"/>
        <v>61837673.139191441</v>
      </c>
      <c r="H191" s="7">
        <v>180</v>
      </c>
      <c r="I191" s="2">
        <f t="shared" si="5"/>
        <v>-12107576285.239162</v>
      </c>
    </row>
    <row r="192" spans="4:9" ht="21" customHeight="1" x14ac:dyDescent="0.2">
      <c r="D192" s="7">
        <v>181</v>
      </c>
      <c r="E192" s="2">
        <f t="shared" si="4"/>
        <v>62981087.107392132</v>
      </c>
      <c r="H192" s="7">
        <v>181</v>
      </c>
      <c r="I192" s="2">
        <f t="shared" si="5"/>
        <v>-12746370834.728264</v>
      </c>
    </row>
    <row r="193" spans="4:9" ht="21" customHeight="1" x14ac:dyDescent="0.2">
      <c r="D193" s="7">
        <v>182</v>
      </c>
      <c r="E193" s="2">
        <f t="shared" si="4"/>
        <v>64143810.773826957</v>
      </c>
      <c r="H193" s="7">
        <v>182</v>
      </c>
      <c r="I193" s="2">
        <f t="shared" si="5"/>
        <v>-13418441741.100906</v>
      </c>
    </row>
    <row r="194" spans="4:9" ht="21" customHeight="1" x14ac:dyDescent="0.2">
      <c r="D194" s="7">
        <v>183</v>
      </c>
      <c r="E194" s="2">
        <f t="shared" si="4"/>
        <v>65326155.368856549</v>
      </c>
      <c r="H194" s="7">
        <v>183</v>
      </c>
      <c r="I194" s="2">
        <f t="shared" si="5"/>
        <v>-14125506287.37763</v>
      </c>
    </row>
    <row r="195" spans="4:9" ht="21" customHeight="1" x14ac:dyDescent="0.2">
      <c r="D195" s="7">
        <v>184</v>
      </c>
      <c r="E195" s="2">
        <f t="shared" si="4"/>
        <v>66528437.0071458</v>
      </c>
      <c r="H195" s="7">
        <v>184</v>
      </c>
      <c r="I195" s="2">
        <f t="shared" si="5"/>
        <v>-14869369759.337055</v>
      </c>
    </row>
    <row r="196" spans="4:9" ht="21" customHeight="1" x14ac:dyDescent="0.2">
      <c r="D196" s="7">
        <v>185</v>
      </c>
      <c r="E196" s="2">
        <f t="shared" si="4"/>
        <v>67750976.76308696</v>
      </c>
      <c r="H196" s="7">
        <v>185</v>
      </c>
      <c r="I196" s="2">
        <f t="shared" si="5"/>
        <v>-15651929931.198076</v>
      </c>
    </row>
    <row r="197" spans="4:9" ht="21" customHeight="1" x14ac:dyDescent="0.2">
      <c r="D197" s="7">
        <v>186</v>
      </c>
      <c r="E197" s="2">
        <f t="shared" si="4"/>
        <v>68994100.747375578</v>
      </c>
      <c r="H197" s="7">
        <v>186</v>
      </c>
      <c r="I197" s="2">
        <f t="shared" si="5"/>
        <v>-16475181779.007914</v>
      </c>
    </row>
    <row r="198" spans="4:9" ht="21" customHeight="1" x14ac:dyDescent="0.2">
      <c r="D198" s="7">
        <v>187</v>
      </c>
      <c r="E198" s="2">
        <f t="shared" si="4"/>
        <v>70258140.184756935</v>
      </c>
      <c r="H198" s="7">
        <v>187</v>
      </c>
      <c r="I198" s="2">
        <f t="shared" si="5"/>
        <v>-17341222433.25824</v>
      </c>
    </row>
    <row r="199" spans="4:9" ht="21" customHeight="1" x14ac:dyDescent="0.2">
      <c r="D199" s="7">
        <v>188</v>
      </c>
      <c r="E199" s="2">
        <f t="shared" si="4"/>
        <v>71543431.492960721</v>
      </c>
      <c r="H199" s="7">
        <v>188</v>
      </c>
      <c r="I199" s="2">
        <f t="shared" si="5"/>
        <v>-18252256382.83308</v>
      </c>
    </row>
    <row r="200" spans="4:9" ht="21" customHeight="1" x14ac:dyDescent="0.2">
      <c r="D200" s="7">
        <v>189</v>
      </c>
      <c r="E200" s="2">
        <f t="shared" si="4"/>
        <v>72850316.362841904</v>
      </c>
      <c r="H200" s="7">
        <v>189</v>
      </c>
      <c r="I200" s="2">
        <f t="shared" si="5"/>
        <v>-19210600943.003139</v>
      </c>
    </row>
    <row r="201" spans="4:9" ht="21" customHeight="1" x14ac:dyDescent="0.2">
      <c r="D201" s="7">
        <v>190</v>
      </c>
      <c r="E201" s="2">
        <f t="shared" si="4"/>
        <v>74179141.839746177</v>
      </c>
      <c r="H201" s="7">
        <v>190</v>
      </c>
      <c r="I201" s="2">
        <f t="shared" si="5"/>
        <v>-20218692000.822838</v>
      </c>
    </row>
    <row r="202" spans="4:9" ht="21" customHeight="1" x14ac:dyDescent="0.2">
      <c r="D202" s="7">
        <v>191</v>
      </c>
      <c r="E202" s="2">
        <f t="shared" si="4"/>
        <v>75530260.406118616</v>
      </c>
      <c r="H202" s="7">
        <v>191</v>
      </c>
      <c r="I202" s="2">
        <f t="shared" si="5"/>
        <v>-21279090051.9603</v>
      </c>
    </row>
    <row r="203" spans="4:9" ht="21" customHeight="1" x14ac:dyDescent="0.2">
      <c r="D203" s="7">
        <v>192</v>
      </c>
      <c r="E203" s="2">
        <f t="shared" si="4"/>
        <v>76904030.065374404</v>
      </c>
      <c r="H203" s="7">
        <v>192</v>
      </c>
      <c r="I203" s="2">
        <f t="shared" si="5"/>
        <v>-22394486543.69849</v>
      </c>
    </row>
    <row r="204" spans="4:9" ht="21" customHeight="1" x14ac:dyDescent="0.2">
      <c r="D204" s="7">
        <v>193</v>
      </c>
      <c r="E204" s="2">
        <f t="shared" si="4"/>
        <v>78300814.427050665</v>
      </c>
      <c r="H204" s="7">
        <v>193</v>
      </c>
      <c r="I204" s="2">
        <f t="shared" si="5"/>
        <v>-23567710539.589199</v>
      </c>
    </row>
    <row r="205" spans="4:9" ht="21" customHeight="1" x14ac:dyDescent="0.2">
      <c r="D205" s="7">
        <v>194</v>
      </c>
      <c r="E205" s="2">
        <f t="shared" si="4"/>
        <v>79720982.793259025</v>
      </c>
      <c r="H205" s="7">
        <v>194</v>
      </c>
      <c r="I205" s="2">
        <f t="shared" si="5"/>
        <v>-24801735722.022675</v>
      </c>
    </row>
    <row r="206" spans="4:9" ht="21" customHeight="1" x14ac:dyDescent="0.2">
      <c r="D206" s="7">
        <v>195</v>
      </c>
      <c r="E206" s="2">
        <f t="shared" ref="E206:E261" si="6">E205*(1+$C$6)+$C$3*(1+$C$5)^D205</f>
        <v>81164910.246458545</v>
      </c>
      <c r="H206" s="7">
        <v>195</v>
      </c>
      <c r="I206" s="2">
        <f t="shared" ref="I206:I261" si="7">I205*(1+$G$6)-$G$7*(1+$G$5)^H205</f>
        <v>-26099687749.795982</v>
      </c>
    </row>
    <row r="207" spans="4:9" ht="21" customHeight="1" x14ac:dyDescent="0.2">
      <c r="D207" s="7">
        <v>196</v>
      </c>
      <c r="E207" s="2">
        <f t="shared" si="6"/>
        <v>82632977.738569051</v>
      </c>
      <c r="H207" s="7">
        <v>196</v>
      </c>
      <c r="I207" s="2">
        <f t="shared" si="7"/>
        <v>-27464851988.624844</v>
      </c>
    </row>
    <row r="208" spans="4:9" ht="21" customHeight="1" x14ac:dyDescent="0.2">
      <c r="D208" s="7">
        <v>197</v>
      </c>
      <c r="E208" s="2">
        <f t="shared" si="6"/>
        <v>84125572.18144536</v>
      </c>
      <c r="H208" s="7">
        <v>197</v>
      </c>
      <c r="I208" s="2">
        <f t="shared" si="7"/>
        <v>-28900681633.448711</v>
      </c>
    </row>
    <row r="209" spans="4:9" ht="21" customHeight="1" x14ac:dyDescent="0.2">
      <c r="D209" s="7">
        <v>198</v>
      </c>
      <c r="E209" s="2">
        <f t="shared" si="6"/>
        <v>85643086.538732782</v>
      </c>
      <c r="H209" s="7">
        <v>198</v>
      </c>
      <c r="I209" s="2">
        <f t="shared" si="7"/>
        <v>-30410806242.329475</v>
      </c>
    </row>
    <row r="210" spans="4:9" ht="21" customHeight="1" x14ac:dyDescent="0.2">
      <c r="D210" s="7">
        <v>199</v>
      </c>
      <c r="E210" s="2">
        <f t="shared" si="6"/>
        <v>87185919.919125184</v>
      </c>
      <c r="H210" s="7">
        <v>199</v>
      </c>
      <c r="I210" s="2">
        <f t="shared" si="7"/>
        <v>-31999040702.742611</v>
      </c>
    </row>
    <row r="211" spans="4:9" ht="21" customHeight="1" x14ac:dyDescent="0.2">
      <c r="D211" s="7">
        <v>200</v>
      </c>
      <c r="E211" s="2">
        <f t="shared" si="6"/>
        <v>88754477.671046585</v>
      </c>
      <c r="H211" s="7">
        <v>200</v>
      </c>
      <c r="I211" s="2">
        <f t="shared" si="7"/>
        <v>-33669394652.108269</v>
      </c>
    </row>
    <row r="212" spans="4:9" ht="21" customHeight="1" x14ac:dyDescent="0.2">
      <c r="D212" s="7">
        <v>201</v>
      </c>
      <c r="E212" s="2">
        <f t="shared" si="6"/>
        <v>90349171.478778154</v>
      </c>
      <c r="H212" s="7">
        <v>201</v>
      </c>
      <c r="I212" s="2">
        <f t="shared" si="7"/>
        <v>-35426082375.511353</v>
      </c>
    </row>
    <row r="213" spans="4:9" ht="21" customHeight="1" x14ac:dyDescent="0.2">
      <c r="D213" s="7">
        <v>202</v>
      </c>
      <c r="E213" s="2">
        <f t="shared" si="6"/>
        <v>91970419.460052341</v>
      </c>
      <c r="H213" s="7">
        <v>202</v>
      </c>
      <c r="I213" s="2">
        <f t="shared" si="7"/>
        <v>-37273533204.716492</v>
      </c>
    </row>
    <row r="214" spans="4:9" ht="21" customHeight="1" x14ac:dyDescent="0.2">
      <c r="D214" s="7">
        <v>203</v>
      </c>
      <c r="E214" s="2">
        <f t="shared" si="6"/>
        <v>93618646.26513657</v>
      </c>
      <c r="H214" s="7">
        <v>203</v>
      </c>
      <c r="I214" s="2">
        <f t="shared" si="7"/>
        <v>-39216402443.799072</v>
      </c>
    </row>
    <row r="215" spans="4:9" ht="21" customHeight="1" x14ac:dyDescent="0.2">
      <c r="D215" s="7">
        <v>204</v>
      </c>
      <c r="E215" s="2">
        <f t="shared" si="6"/>
        <v>95294283.177428916</v>
      </c>
      <c r="H215" s="7">
        <v>204</v>
      </c>
      <c r="I215" s="2">
        <f t="shared" si="7"/>
        <v>-41259582847.989655</v>
      </c>
    </row>
    <row r="216" spans="4:9" ht="21" customHeight="1" x14ac:dyDescent="0.2">
      <c r="D216" s="7">
        <v>205</v>
      </c>
      <c r="E216" s="2">
        <f t="shared" si="6"/>
        <v>96997768.215588793</v>
      </c>
      <c r="H216" s="7">
        <v>205</v>
      </c>
      <c r="I216" s="2">
        <f t="shared" si="7"/>
        <v>-43408216683.669792</v>
      </c>
    </row>
    <row r="217" spans="4:9" ht="21" customHeight="1" x14ac:dyDescent="0.2">
      <c r="D217" s="7">
        <v>206</v>
      </c>
      <c r="E217" s="2">
        <f t="shared" si="6"/>
        <v>98729546.237226039</v>
      </c>
      <c r="H217" s="7">
        <v>206</v>
      </c>
      <c r="I217" s="2">
        <f t="shared" si="7"/>
        <v>-45667708398.865166</v>
      </c>
    </row>
    <row r="218" spans="4:9" ht="21" customHeight="1" x14ac:dyDescent="0.2">
      <c r="D218" s="7">
        <v>207</v>
      </c>
      <c r="E218" s="2">
        <f t="shared" si="6"/>
        <v>100490069.04417188</v>
      </c>
      <c r="H218" s="7">
        <v>207</v>
      </c>
      <c r="I218" s="2">
        <f t="shared" si="7"/>
        <v>-48043737935.060783</v>
      </c>
    </row>
    <row r="219" spans="4:9" ht="21" customHeight="1" x14ac:dyDescent="0.2">
      <c r="D219" s="7">
        <v>208</v>
      </c>
      <c r="E219" s="2">
        <f t="shared" si="6"/>
        <v>102279795.48935579</v>
      </c>
      <c r="H219" s="7">
        <v>208</v>
      </c>
      <c r="I219" s="2">
        <f t="shared" si="7"/>
        <v>-50542274712.716278</v>
      </c>
    </row>
    <row r="220" spans="4:9" ht="21" customHeight="1" x14ac:dyDescent="0.2">
      <c r="D220" s="7">
        <v>209</v>
      </c>
      <c r="E220" s="2">
        <f t="shared" si="6"/>
        <v>104099191.58531266</v>
      </c>
      <c r="H220" s="7">
        <v>209</v>
      </c>
      <c r="I220" s="2">
        <f t="shared" si="7"/>
        <v>-53169592324.490646</v>
      </c>
    </row>
    <row r="221" spans="4:9" ht="21" customHeight="1" x14ac:dyDescent="0.2">
      <c r="D221" s="7">
        <v>210</v>
      </c>
      <c r="E221" s="2">
        <f t="shared" si="6"/>
        <v>105948730.61434507</v>
      </c>
      <c r="H221" s="7">
        <v>210</v>
      </c>
      <c r="I221" s="2">
        <f t="shared" si="7"/>
        <v>-55932283971.899269</v>
      </c>
    </row>
    <row r="222" spans="4:9" ht="21" customHeight="1" x14ac:dyDescent="0.2">
      <c r="D222" s="7">
        <v>211</v>
      </c>
      <c r="E222" s="2">
        <f t="shared" si="6"/>
        <v>107828893.24036549</v>
      </c>
      <c r="H222" s="7">
        <v>211</v>
      </c>
      <c r="I222" s="2">
        <f t="shared" si="7"/>
        <v>-58837278682.92569</v>
      </c>
    </row>
    <row r="223" spans="4:9" ht="21" customHeight="1" x14ac:dyDescent="0.2">
      <c r="D223" s="7">
        <v>212</v>
      </c>
      <c r="E223" s="2">
        <f t="shared" si="6"/>
        <v>109740167.62244426</v>
      </c>
      <c r="H223" s="7">
        <v>212</v>
      </c>
      <c r="I223" s="2">
        <f t="shared" si="7"/>
        <v>-61891858350.000687</v>
      </c>
    </row>
    <row r="224" spans="4:9" ht="21" customHeight="1" x14ac:dyDescent="0.2">
      <c r="D224" s="7">
        <v>213</v>
      </c>
      <c r="E224" s="2">
        <f t="shared" si="6"/>
        <v>111683049.53008895</v>
      </c>
      <c r="H224" s="7">
        <v>213</v>
      </c>
      <c r="I224" s="2">
        <f t="shared" si="7"/>
        <v>-65103675629.746582</v>
      </c>
    </row>
    <row r="225" spans="4:9" ht="21" customHeight="1" x14ac:dyDescent="0.2">
      <c r="D225" s="7">
        <v>214</v>
      </c>
      <c r="E225" s="2">
        <f t="shared" si="6"/>
        <v>113658042.46028139</v>
      </c>
      <c r="H225" s="7">
        <v>214</v>
      </c>
      <c r="I225" s="2">
        <f t="shared" si="7"/>
        <v>-68480772747.969612</v>
      </c>
    </row>
    <row r="226" spans="4:9" ht="21" customHeight="1" x14ac:dyDescent="0.2">
      <c r="D226" s="7">
        <v>215</v>
      </c>
      <c r="E226" s="2">
        <f t="shared" si="6"/>
        <v>115665657.75629912</v>
      </c>
      <c r="H226" s="7">
        <v>215</v>
      </c>
      <c r="I226" s="2">
        <f t="shared" si="7"/>
        <v>-72031601255.573227</v>
      </c>
    </row>
    <row r="227" spans="4:9" ht="21" customHeight="1" x14ac:dyDescent="0.2">
      <c r="D227" s="7">
        <v>216</v>
      </c>
      <c r="E227" s="2">
        <f t="shared" si="6"/>
        <v>117706414.72834827</v>
      </c>
      <c r="H227" s="7">
        <v>216</v>
      </c>
      <c r="I227" s="2">
        <f t="shared" si="7"/>
        <v>-75765042783.365219</v>
      </c>
    </row>
    <row r="228" spans="4:9" ht="21" customHeight="1" x14ac:dyDescent="0.2">
      <c r="D228" s="7">
        <v>217</v>
      </c>
      <c r="E228" s="2">
        <f t="shared" si="6"/>
        <v>119780840.77603519</v>
      </c>
      <c r="H228" s="7">
        <v>217</v>
      </c>
      <c r="I228" s="2">
        <f t="shared" si="7"/>
        <v>-79690430846.147339</v>
      </c>
    </row>
    <row r="229" spans="4:9" ht="21" customHeight="1" x14ac:dyDescent="0.2">
      <c r="D229" s="7">
        <v>218</v>
      </c>
      <c r="E229" s="2">
        <f t="shared" si="6"/>
        <v>121889471.51270503</v>
      </c>
      <c r="H229" s="7">
        <v>218</v>
      </c>
      <c r="I229" s="2">
        <f t="shared" si="7"/>
        <v>-83817573749.013123</v>
      </c>
    </row>
    <row r="230" spans="4:9" ht="21" customHeight="1" x14ac:dyDescent="0.2">
      <c r="D230" s="7">
        <v>219</v>
      </c>
      <c r="E230" s="2">
        <f t="shared" si="6"/>
        <v>124032850.8916752</v>
      </c>
      <c r="H230" s="7">
        <v>219</v>
      </c>
      <c r="I230" s="2">
        <f t="shared" si="7"/>
        <v>-88156778651.444534</v>
      </c>
    </row>
    <row r="231" spans="4:9" ht="21" customHeight="1" x14ac:dyDescent="0.2">
      <c r="D231" s="7">
        <v>220</v>
      </c>
      <c r="E231" s="2">
        <f t="shared" si="6"/>
        <v>126211531.33439274</v>
      </c>
      <c r="H231" s="7">
        <v>220</v>
      </c>
      <c r="I231" s="2">
        <f t="shared" si="7"/>
        <v>-92718876847.596756</v>
      </c>
    </row>
    <row r="232" spans="4:9" ht="21" customHeight="1" x14ac:dyDescent="0.2">
      <c r="D232" s="7">
        <v>221</v>
      </c>
      <c r="E232" s="2">
        <f t="shared" si="6"/>
        <v>128426073.86054446</v>
      </c>
      <c r="H232" s="7">
        <v>221</v>
      </c>
      <c r="I232" s="2">
        <f t="shared" si="7"/>
        <v>-97515250324.099777</v>
      </c>
    </row>
    <row r="233" spans="4:9" ht="21" customHeight="1" x14ac:dyDescent="0.2">
      <c r="D233" s="7">
        <v>222</v>
      </c>
      <c r="E233" s="2">
        <f t="shared" si="6"/>
        <v>130677048.22014982</v>
      </c>
      <c r="H233" s="7">
        <v>222</v>
      </c>
      <c r="I233" s="2">
        <f t="shared" si="7"/>
        <v>-102557859659.79288</v>
      </c>
    </row>
    <row r="234" spans="4:9" ht="21" customHeight="1" x14ac:dyDescent="0.2">
      <c r="D234" s="7">
        <v>223</v>
      </c>
      <c r="E234" s="2">
        <f t="shared" si="6"/>
        <v>132965033.02766621</v>
      </c>
      <c r="H234" s="7">
        <v>223</v>
      </c>
      <c r="I234" s="2">
        <f t="shared" si="7"/>
        <v>-107859273335.05017</v>
      </c>
    </row>
    <row r="235" spans="4:9" ht="21" customHeight="1" x14ac:dyDescent="0.2">
      <c r="D235" s="7">
        <v>224</v>
      </c>
      <c r="E235" s="2">
        <f t="shared" si="6"/>
        <v>135290615.89813751</v>
      </c>
      <c r="H235" s="7">
        <v>224</v>
      </c>
      <c r="I235" s="2">
        <f t="shared" si="7"/>
        <v>-113432698521.76103</v>
      </c>
    </row>
    <row r="236" spans="4:9" ht="21" customHeight="1" x14ac:dyDescent="0.2">
      <c r="D236" s="7">
        <v>225</v>
      </c>
      <c r="E236" s="2">
        <f t="shared" si="6"/>
        <v>137654393.58541644</v>
      </c>
      <c r="H236" s="7">
        <v>225</v>
      </c>
      <c r="I236" s="2">
        <f t="shared" si="7"/>
        <v>-119292013428.60576</v>
      </c>
    </row>
    <row r="237" spans="4:9" ht="21" customHeight="1" x14ac:dyDescent="0.2">
      <c r="D237" s="7">
        <v>226</v>
      </c>
      <c r="E237" s="2">
        <f t="shared" si="6"/>
        <v>140056972.12249261</v>
      </c>
      <c r="H237" s="7">
        <v>226</v>
      </c>
      <c r="I237" s="2">
        <f t="shared" si="7"/>
        <v>-125451801280.02299</v>
      </c>
    </row>
    <row r="238" spans="4:9" ht="21" customHeight="1" x14ac:dyDescent="0.2">
      <c r="D238" s="7">
        <v>227</v>
      </c>
      <c r="E238" s="2">
        <f t="shared" si="6"/>
        <v>142498966.96395788</v>
      </c>
      <c r="H238" s="7">
        <v>227</v>
      </c>
      <c r="I238" s="2">
        <f t="shared" si="7"/>
        <v>-131927386011.21057</v>
      </c>
    </row>
    <row r="239" spans="4:9" ht="21" customHeight="1" x14ac:dyDescent="0.2">
      <c r="D239" s="7">
        <v>228</v>
      </c>
      <c r="E239" s="2">
        <f t="shared" si="6"/>
        <v>144981003.1306414</v>
      </c>
      <c r="H239" s="7">
        <v>228</v>
      </c>
      <c r="I239" s="2">
        <f t="shared" si="7"/>
        <v>-138734869765.64499</v>
      </c>
    </row>
    <row r="240" spans="4:9" ht="21" customHeight="1" x14ac:dyDescent="0.2">
      <c r="D240" s="7">
        <v>229</v>
      </c>
      <c r="E240" s="2">
        <f t="shared" si="6"/>
        <v>147503715.35644743</v>
      </c>
      <c r="H240" s="7">
        <v>229</v>
      </c>
      <c r="I240" s="2">
        <f t="shared" si="7"/>
        <v>-145891172285.95609</v>
      </c>
    </row>
    <row r="241" spans="4:9" ht="21" customHeight="1" x14ac:dyDescent="0.2">
      <c r="D241" s="7">
        <v>230</v>
      </c>
      <c r="E241" s="2">
        <f t="shared" si="6"/>
        <v>150067748.23742902</v>
      </c>
      <c r="H241" s="7">
        <v>230</v>
      </c>
      <c r="I241" s="2">
        <f t="shared" si="7"/>
        <v>-153414072293.56387</v>
      </c>
    </row>
    <row r="242" spans="4:9" ht="21" customHeight="1" x14ac:dyDescent="0.2">
      <c r="D242" s="7">
        <v>231</v>
      </c>
      <c r="E242" s="2">
        <f t="shared" si="6"/>
        <v>152673756.38313165</v>
      </c>
      <c r="H242" s="7">
        <v>231</v>
      </c>
      <c r="I242" s="2">
        <f t="shared" si="7"/>
        <v>-161322250957.28445</v>
      </c>
    </row>
    <row r="243" spans="4:9" ht="21" customHeight="1" x14ac:dyDescent="0.2">
      <c r="D243" s="7">
        <v>232</v>
      </c>
      <c r="E243" s="2">
        <f t="shared" si="6"/>
        <v>155322404.57024124</v>
      </c>
      <c r="H243" s="7">
        <v>232</v>
      </c>
      <c r="I243" s="2">
        <f t="shared" si="7"/>
        <v>-169635337556.15277</v>
      </c>
    </row>
    <row r="244" spans="4:9" ht="21" customHeight="1" x14ac:dyDescent="0.2">
      <c r="D244" s="7">
        <v>233</v>
      </c>
      <c r="E244" s="2">
        <f t="shared" si="6"/>
        <v>158014367.8985711</v>
      </c>
      <c r="H244" s="7">
        <v>233</v>
      </c>
      <c r="I244" s="2">
        <f t="shared" si="7"/>
        <v>-178373957447.00467</v>
      </c>
    </row>
    <row r="245" spans="4:9" ht="21" customHeight="1" x14ac:dyDescent="0.2">
      <c r="D245" s="7">
        <v>234</v>
      </c>
      <c r="E245" s="2">
        <f t="shared" si="6"/>
        <v>160750331.94942367</v>
      </c>
      <c r="H245" s="7">
        <v>234</v>
      </c>
      <c r="I245" s="2">
        <f t="shared" si="7"/>
        <v>-187559782452.92093</v>
      </c>
    </row>
    <row r="246" spans="4:9" ht="21" customHeight="1" x14ac:dyDescent="0.2">
      <c r="D246" s="7">
        <v>235</v>
      </c>
      <c r="E246" s="2">
        <f t="shared" si="6"/>
        <v>163530992.94636279</v>
      </c>
      <c r="H246" s="7">
        <v>235</v>
      </c>
      <c r="I246" s="2">
        <f t="shared" si="7"/>
        <v>-197215583794.47565</v>
      </c>
    </row>
    <row r="247" spans="4:9" ht="21" customHeight="1" x14ac:dyDescent="0.2">
      <c r="D247" s="7">
        <v>236</v>
      </c>
      <c r="E247" s="2">
        <f t="shared" si="6"/>
        <v>166357057.91843298</v>
      </c>
      <c r="H247" s="7">
        <v>236</v>
      </c>
      <c r="I247" s="2">
        <f t="shared" si="7"/>
        <v>-207365287691.86444</v>
      </c>
    </row>
    <row r="248" spans="4:9" ht="21" customHeight="1" x14ac:dyDescent="0.2">
      <c r="D248" s="7">
        <v>237</v>
      </c>
      <c r="E248" s="2">
        <f t="shared" si="6"/>
        <v>169229244.86586294</v>
      </c>
      <c r="H248" s="7">
        <v>237</v>
      </c>
      <c r="I248" s="2">
        <f t="shared" si="7"/>
        <v>-218034033772.42926</v>
      </c>
    </row>
    <row r="249" spans="4:9" ht="21" customHeight="1" x14ac:dyDescent="0.2">
      <c r="D249" s="7">
        <v>238</v>
      </c>
      <c r="E249" s="2">
        <f t="shared" si="6"/>
        <v>172148282.9282909</v>
      </c>
      <c r="H249" s="7">
        <v>238</v>
      </c>
      <c r="I249" s="2">
        <f t="shared" si="7"/>
        <v>-229248236424.86118</v>
      </c>
    </row>
    <row r="250" spans="4:9" ht="21" customHeight="1" x14ac:dyDescent="0.2">
      <c r="D250" s="7">
        <v>239</v>
      </c>
      <c r="E250" s="2">
        <f t="shared" si="6"/>
        <v>175114912.55554968</v>
      </c>
      <c r="H250" s="7">
        <v>239</v>
      </c>
      <c r="I250" s="2">
        <f t="shared" si="7"/>
        <v>-241035649248.46713</v>
      </c>
    </row>
    <row r="251" spans="4:9" ht="21" customHeight="1" x14ac:dyDescent="0.2">
      <c r="D251" s="7">
        <v>240</v>
      </c>
      <c r="E251" s="2">
        <f t="shared" si="6"/>
        <v>178129885.68105066</v>
      </c>
      <c r="H251" s="7">
        <v>240</v>
      </c>
      <c r="I251" s="2">
        <f t="shared" si="7"/>
        <v>-253425432753.3479</v>
      </c>
    </row>
    <row r="252" spans="4:9" ht="21" customHeight="1" x14ac:dyDescent="0.2">
      <c r="D252" s="7">
        <v>241</v>
      </c>
      <c r="E252" s="2">
        <f t="shared" si="6"/>
        <v>181193965.89780584</v>
      </c>
      <c r="H252" s="7">
        <v>241</v>
      </c>
      <c r="I252" s="2">
        <f t="shared" si="7"/>
        <v>-266448225475.17102</v>
      </c>
    </row>
    <row r="253" spans="4:9" ht="21" customHeight="1" x14ac:dyDescent="0.2">
      <c r="D253" s="7">
        <v>242</v>
      </c>
      <c r="E253" s="2">
        <f t="shared" si="6"/>
        <v>184307928.63712776</v>
      </c>
      <c r="H253" s="7">
        <v>242</v>
      </c>
      <c r="I253" s="2">
        <f t="shared" si="7"/>
        <v>-280136218676.45148</v>
      </c>
    </row>
    <row r="254" spans="4:9" ht="21" customHeight="1" x14ac:dyDescent="0.2">
      <c r="D254" s="7">
        <v>243</v>
      </c>
      <c r="E254" s="2">
        <f t="shared" si="6"/>
        <v>187472561.35004807</v>
      </c>
      <c r="H254" s="7">
        <v>243</v>
      </c>
      <c r="I254" s="2">
        <f t="shared" si="7"/>
        <v>-294523234814.89685</v>
      </c>
    </row>
    <row r="255" spans="4:9" ht="21" customHeight="1" x14ac:dyDescent="0.2">
      <c r="D255" s="7">
        <v>244</v>
      </c>
      <c r="E255" s="2">
        <f t="shared" si="6"/>
        <v>190688663.69149581</v>
      </c>
      <c r="H255" s="7">
        <v>244</v>
      </c>
      <c r="I255" s="2">
        <f t="shared" si="7"/>
        <v>-309644809968.4494</v>
      </c>
    </row>
    <row r="256" spans="4:9" ht="21" customHeight="1" x14ac:dyDescent="0.2">
      <c r="D256" s="7">
        <v>245</v>
      </c>
      <c r="E256" s="2">
        <f t="shared" si="6"/>
        <v>193957047.70727724</v>
      </c>
      <c r="H256" s="7">
        <v>245</v>
      </c>
      <c r="I256" s="2">
        <f t="shared" si="7"/>
        <v>-325538280416.19189</v>
      </c>
    </row>
    <row r="257" spans="4:9" ht="21" customHeight="1" x14ac:dyDescent="0.2">
      <c r="D257" s="7">
        <v>246</v>
      </c>
      <c r="E257" s="2">
        <f t="shared" si="6"/>
        <v>197278538.02389947</v>
      </c>
      <c r="H257" s="7">
        <v>246</v>
      </c>
      <c r="I257" s="2">
        <f t="shared" si="7"/>
        <v>-342242873584.29431</v>
      </c>
    </row>
    <row r="258" spans="4:9" ht="21" customHeight="1" x14ac:dyDescent="0.2">
      <c r="D258" s="7">
        <v>247</v>
      </c>
      <c r="E258" s="2">
        <f t="shared" si="6"/>
        <v>200653972.04128116</v>
      </c>
      <c r="H258" s="7">
        <v>247</v>
      </c>
      <c r="I258" s="2">
        <f t="shared" si="7"/>
        <v>-359799803576.69354</v>
      </c>
    </row>
    <row r="259" spans="4:9" ht="21" customHeight="1" x14ac:dyDescent="0.2">
      <c r="D259" s="7">
        <v>248</v>
      </c>
      <c r="E259" s="2">
        <f t="shared" si="6"/>
        <v>204084200.1283938</v>
      </c>
      <c r="H259" s="7">
        <v>248</v>
      </c>
      <c r="I259" s="2">
        <f t="shared" si="7"/>
        <v>-378252371521.24017</v>
      </c>
    </row>
    <row r="260" spans="4:9" ht="21" customHeight="1" x14ac:dyDescent="0.2">
      <c r="D260" s="7">
        <v>249</v>
      </c>
      <c r="E260" s="2">
        <f t="shared" si="6"/>
        <v>207570085.82187808</v>
      </c>
      <c r="H260" s="7">
        <v>249</v>
      </c>
      <c r="I260" s="2">
        <f t="shared" si="7"/>
        <v>-397646070973.64258</v>
      </c>
    </row>
    <row r="261" spans="4:9" ht="21" customHeight="1" x14ac:dyDescent="0.2">
      <c r="D261" s="7">
        <v>250</v>
      </c>
      <c r="E261" s="2">
        <f t="shared" si="6"/>
        <v>211112506.02768019</v>
      </c>
      <c r="H261" s="7">
        <v>250</v>
      </c>
      <c r="I261" s="2">
        <f t="shared" si="7"/>
        <v>-418028698633.71869</v>
      </c>
    </row>
  </sheetData>
  <sheetProtection algorithmName="SHA-512" hashValue="aT9CAgtbDwK7NkwPvvyq85GrMGwnKxxbwKcu1UYHT3u7RIyqTrBt2CS3pSfimi0prrutXJ2tj1/QPc0FUdnM/A==" saltValue="DW6wICrDwZxEbVUTkPId5A==" spinCount="100000" sheet="1" objects="1" scenarios="1" selectLockedCells="1"/>
  <mergeCells count="2">
    <mergeCell ref="B2:C2"/>
    <mergeCell ref="F2:G2"/>
  </mergeCells>
  <pageMargins left="0.7" right="0.7" top="0.78740157499999996" bottom="0.78740157499999996" header="0.3" footer="0.3"/>
  <pageSetup paperSize="9" orientation="portrait" r:id="rId1"/>
  <ignoredErrors>
    <ignoredError sqref="I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RowColHeaders="0" zoomScale="115" zoomScaleNormal="115" workbookViewId="0">
      <selection activeCell="C3" sqref="C3"/>
    </sheetView>
  </sheetViews>
  <sheetFormatPr baseColWidth="10" defaultRowHeight="21" customHeight="1" x14ac:dyDescent="0.2"/>
  <cols>
    <col min="1" max="1" width="3.7109375" style="4" customWidth="1"/>
    <col min="2" max="2" width="30.7109375" style="19" customWidth="1"/>
    <col min="3" max="3" width="32.7109375" style="20" customWidth="1"/>
    <col min="4" max="4" width="3.7109375" style="18" customWidth="1"/>
    <col min="5" max="5" width="3.7109375" style="2" customWidth="1"/>
    <col min="6" max="6" width="30.7109375" style="20" customWidth="1"/>
    <col min="7" max="7" width="32.7109375" style="20" customWidth="1"/>
    <col min="8" max="9" width="3.7109375" style="3" customWidth="1"/>
    <col min="10" max="16384" width="11.42578125" style="4"/>
  </cols>
  <sheetData>
    <row r="2" spans="2:7" ht="21" customHeight="1" x14ac:dyDescent="0.2">
      <c r="B2" s="34" t="s">
        <v>5</v>
      </c>
      <c r="C2" s="35"/>
      <c r="D2" s="1"/>
      <c r="F2" s="34" t="s">
        <v>17</v>
      </c>
      <c r="G2" s="35"/>
    </row>
    <row r="3" spans="2:7" ht="21" customHeight="1" x14ac:dyDescent="0.2">
      <c r="B3" s="5" t="s">
        <v>18</v>
      </c>
      <c r="C3" s="6">
        <v>36000</v>
      </c>
      <c r="D3" s="7"/>
      <c r="F3" s="5" t="s">
        <v>8</v>
      </c>
      <c r="G3" s="6">
        <v>500000</v>
      </c>
    </row>
    <row r="4" spans="2:7" ht="21" customHeight="1" x14ac:dyDescent="0.2">
      <c r="B4" s="8" t="s">
        <v>13</v>
      </c>
      <c r="C4" s="23">
        <v>0.01</v>
      </c>
      <c r="D4" s="7"/>
      <c r="F4" s="8" t="s">
        <v>13</v>
      </c>
      <c r="G4" s="23">
        <v>0.04</v>
      </c>
    </row>
    <row r="5" spans="2:7" ht="21" customHeight="1" x14ac:dyDescent="0.2">
      <c r="B5" s="9" t="s">
        <v>11</v>
      </c>
      <c r="C5" s="10">
        <v>1.4999999999999999E-2</v>
      </c>
      <c r="D5" s="7"/>
      <c r="F5" s="9" t="s">
        <v>11</v>
      </c>
      <c r="G5" s="10">
        <v>0.05</v>
      </c>
    </row>
    <row r="6" spans="2:7" ht="21" customHeight="1" x14ac:dyDescent="0.2">
      <c r="B6" s="11" t="s">
        <v>6</v>
      </c>
      <c r="C6" s="12">
        <f>C3/(C5-C4)</f>
        <v>7200000.0000000009</v>
      </c>
      <c r="D6" s="13"/>
      <c r="F6" s="11" t="s">
        <v>19</v>
      </c>
      <c r="G6" s="12">
        <f>G3*(G5-G4)</f>
        <v>5000.0000000000009</v>
      </c>
    </row>
    <row r="7" spans="2:7" ht="39" customHeight="1" x14ac:dyDescent="0.2">
      <c r="B7" s="14" t="s">
        <v>1</v>
      </c>
      <c r="C7" s="15"/>
      <c r="D7" s="13"/>
      <c r="F7" s="14" t="s">
        <v>1</v>
      </c>
      <c r="G7" s="15"/>
    </row>
  </sheetData>
  <sheetProtection algorithmName="SHA-512" hashValue="syI1x4plgcHTcYZjeRA4AhIFhA94FvZjrl2c67NUB/N7UguEnNS4/HFvyhyhkH+8DfgrlvvhkFmUZTfENoS05w==" saltValue="yypCbIPqNEyrhdSgHwc04Q==" spinCount="100000" sheet="1" objects="1" scenarios="1" selectLockedCells="1"/>
  <mergeCells count="2">
    <mergeCell ref="B2:C2"/>
    <mergeCell ref="F2:G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Konstante Renten</vt:lpstr>
      <vt:lpstr>Steigende bzw. Fallende Renten</vt:lpstr>
      <vt:lpstr>Ewige Renten</vt:lpstr>
    </vt:vector>
  </TitlesOfParts>
  <Company>Uni Innsbruck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Juergen Huber</dc:creator>
  <cp:lastModifiedBy>Holzmeister, Felix</cp:lastModifiedBy>
  <dcterms:created xsi:type="dcterms:W3CDTF">2007-10-09T08:42:40Z</dcterms:created>
  <dcterms:modified xsi:type="dcterms:W3CDTF">2019-10-22T13:13:19Z</dcterms:modified>
</cp:coreProperties>
</file>