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D:\Research\Projects\_Grundlagen Der Finanzwirtschaft\_Webpage\excel\"/>
    </mc:Choice>
  </mc:AlternateContent>
  <bookViews>
    <workbookView xWindow="0" yWindow="0" windowWidth="28800" windowHeight="12990"/>
  </bookViews>
  <sheets>
    <sheet name="Kapitalwertfunk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B5" i="1"/>
  <c r="B6" i="1" s="1"/>
  <c r="B7" i="1" s="1"/>
  <c r="I9" i="1"/>
  <c r="E5" i="1"/>
  <c r="E6" i="1" s="1"/>
  <c r="E7" i="1" s="1"/>
  <c r="E8" i="1" s="1"/>
  <c r="E9" i="1" s="1"/>
  <c r="E10" i="1" s="1"/>
  <c r="E11" i="1" s="1"/>
  <c r="E12" i="1" s="1"/>
  <c r="I7" i="1"/>
  <c r="I8" i="1"/>
  <c r="I19" i="1"/>
  <c r="I20" i="1"/>
  <c r="I28" i="1" l="1"/>
  <c r="I16" i="1"/>
  <c r="I34" i="1"/>
  <c r="I4" i="1"/>
  <c r="I18" i="1"/>
  <c r="I6" i="1"/>
  <c r="I29" i="1"/>
  <c r="I27" i="1"/>
  <c r="I33" i="1"/>
  <c r="I14" i="1"/>
  <c r="I25" i="1"/>
  <c r="I24" i="1"/>
  <c r="I11" i="1"/>
  <c r="I10" i="1"/>
  <c r="I17" i="1"/>
  <c r="I5" i="1"/>
  <c r="I15" i="1"/>
  <c r="I26" i="1"/>
  <c r="I32" i="1"/>
  <c r="I13" i="1"/>
  <c r="I31" i="1"/>
  <c r="I12" i="1"/>
  <c r="I30" i="1"/>
  <c r="I23" i="1"/>
  <c r="I22" i="1"/>
  <c r="I21" i="1"/>
</calcChain>
</file>

<file path=xl/sharedStrings.xml><?xml version="1.0" encoding="utf-8"?>
<sst xmlns="http://schemas.openxmlformats.org/spreadsheetml/2006/main" count="9" uniqueCount="7">
  <si>
    <t>Projekt A:</t>
  </si>
  <si>
    <t>t</t>
  </si>
  <si>
    <t>Projekt B:</t>
  </si>
  <si>
    <t>Projekt A</t>
  </si>
  <si>
    <t>Projekt B</t>
  </si>
  <si>
    <r>
      <t xml:space="preserve">Zinssatz </t>
    </r>
    <r>
      <rPr>
        <i/>
        <sz val="11"/>
        <color theme="0"/>
        <rFont val="Calibri"/>
        <family val="2"/>
        <scheme val="minor"/>
      </rPr>
      <t>r</t>
    </r>
  </si>
  <si>
    <r>
      <t>Z</t>
    </r>
    <r>
      <rPr>
        <i/>
        <vertAlign val="subscript"/>
        <sz val="11"/>
        <color theme="1"/>
        <rFont val="Calibri"/>
        <family val="2"/>
        <scheme val="minor"/>
      </rPr>
      <t>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</si>
</sst>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&quot; 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5" tint="-0.499984740745262"/>
      <name val="Calibri"/>
      <family val="2"/>
      <scheme val="minor"/>
    </font>
    <font>
      <b/>
      <i/>
      <sz val="11"/>
      <color theme="9" tint="-0.499984740745262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166" fontId="3" fillId="0" borderId="0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9" fontId="2" fillId="0" borderId="0" xfId="1" applyFont="1" applyAlignment="1" applyProtection="1">
      <alignment horizontal="center" vertical="center"/>
    </xf>
    <xf numFmtId="166" fontId="2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6" fontId="0" fillId="0" borderId="0" xfId="0" applyNumberFormat="1" applyBorder="1" applyAlignment="1" applyProtection="1">
      <alignment horizontal="right" vertical="center"/>
      <protection locked="0"/>
    </xf>
    <xf numFmtId="166" fontId="0" fillId="0" borderId="0" xfId="0" applyNumberFormat="1" applyAlignment="1" applyProtection="1">
      <alignment horizontal="right" vertical="center"/>
      <protection locked="0"/>
    </xf>
    <xf numFmtId="166" fontId="0" fillId="0" borderId="0" xfId="0" applyNumberFormat="1" applyAlignment="1" applyProtection="1">
      <alignment vertical="center"/>
      <protection locked="0"/>
    </xf>
  </cellXfs>
  <cellStyles count="2">
    <cellStyle name="Prozent" xfId="1" builtinId="5"/>
    <cellStyle name="Standard" xfId="0" builtinId="0"/>
  </cellStyles>
  <dxfs count="15">
    <dxf>
      <numFmt numFmtId="166" formatCode="#,##0.00&quot; €&quot;"/>
      <alignment horizontal="right" vertical="center" textRotation="0" wrapText="0" indent="0" justifyLastLine="0" shrinkToFit="0" readingOrder="0"/>
      <protection locked="0" hidden="0"/>
    </dxf>
    <dxf>
      <numFmt numFmtId="166" formatCode="#,##0.00&quot; €&quot;"/>
      <alignment horizontal="right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1" hidden="0"/>
    </dxf>
    <dxf>
      <font>
        <i/>
      </font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166" formatCode="#,##0.00&quot; €&quot;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166" formatCode="#,##0.00&quot; €&quot;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alignment vertical="center" textRotation="0" wrapText="0" justifyLastLine="0" shrinkToFit="0" readingOrder="0"/>
      <protection locked="1" hidden="0"/>
    </dxf>
    <dxf>
      <font>
        <i val="0"/>
      </font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Kapitalwertfunktionen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40748031496064"/>
          <c:y val="0.15085916586008144"/>
          <c:w val="0.76032174103237093"/>
          <c:h val="0.6541477664129192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Kapitalwertfunktion!$I$3</c:f>
              <c:strCache>
                <c:ptCount val="1"/>
                <c:pt idx="0">
                  <c:v>Projekt A</c:v>
                </c:pt>
              </c:strCache>
            </c:strRef>
          </c:tx>
          <c:spPr>
            <a:ln w="158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xVal>
            <c:numRef>
              <c:f>Kapitalwertfunktion!$H$4:$H$34</c:f>
              <c:numCache>
                <c:formatCode>0%</c:formatCode>
                <c:ptCount val="3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</c:numCache>
            </c:numRef>
          </c:xVal>
          <c:yVal>
            <c:numRef>
              <c:f>Kapitalwertfunktion!$I$4:$I$34</c:f>
              <c:numCache>
                <c:formatCode>#,##0.00" €"</c:formatCode>
                <c:ptCount val="31"/>
                <c:pt idx="0">
                  <c:v>4000</c:v>
                </c:pt>
                <c:pt idx="1">
                  <c:v>3601.601799078423</c:v>
                </c:pt>
                <c:pt idx="2">
                  <c:v>3234.3345115641241</c:v>
                </c:pt>
                <c:pt idx="3">
                  <c:v>2895.3396322313442</c:v>
                </c:pt>
                <c:pt idx="4">
                  <c:v>2582.0606864753522</c:v>
                </c:pt>
                <c:pt idx="5">
                  <c:v>2292.2075892902526</c:v>
                </c:pt>
                <c:pt idx="6">
                  <c:v>2023.7256022707577</c:v>
                </c:pt>
                <c:pt idx="7">
                  <c:v>1774.7682494675</c:v>
                </c:pt>
                <c:pt idx="8">
                  <c:v>1543.673647699123</c:v>
                </c:pt>
                <c:pt idx="9">
                  <c:v>1328.9437868191505</c:v>
                </c:pt>
                <c:pt idx="10">
                  <c:v>1129.2263629105744</c:v>
                </c:pt>
                <c:pt idx="11">
                  <c:v>943.29882446982731</c:v>
                </c:pt>
                <c:pt idx="12">
                  <c:v>770.05434002842537</c:v>
                </c:pt>
                <c:pt idx="13">
                  <c:v>608.48943674309783</c:v>
                </c:pt>
                <c:pt idx="14">
                  <c:v>457.69309442581869</c:v>
                </c:pt>
                <c:pt idx="15">
                  <c:v>316.83710925237267</c:v>
                </c:pt>
                <c:pt idx="16">
                  <c:v>185.16756678945717</c:v>
                </c:pt>
                <c:pt idx="17">
                  <c:v>61.99728569225212</c:v>
                </c:pt>
                <c:pt idx="18">
                  <c:v>-53.300887988436465</c:v>
                </c:pt>
                <c:pt idx="19">
                  <c:v>-161.30004001209082</c:v>
                </c:pt>
                <c:pt idx="20">
                  <c:v>-262.52449110281611</c:v>
                </c:pt>
                <c:pt idx="21">
                  <c:v>-357.45452271469958</c:v>
                </c:pt>
                <c:pt idx="22">
                  <c:v>-446.53059392985654</c:v>
                </c:pt>
                <c:pt idx="23">
                  <c:v>-530.15710926232498</c:v>
                </c:pt>
                <c:pt idx="24">
                  <c:v>-608.7057895828076</c:v>
                </c:pt>
                <c:pt idx="25">
                  <c:v>-682.51869184000009</c:v>
                </c:pt>
                <c:pt idx="26">
                  <c:v>-751.91091758853872</c:v>
                </c:pt>
                <c:pt idx="27">
                  <c:v>-817.1730454178396</c:v>
                </c:pt>
                <c:pt idx="28">
                  <c:v>-878.5733181052077</c:v>
                </c:pt>
                <c:pt idx="29">
                  <c:v>-936.35961160083957</c:v>
                </c:pt>
                <c:pt idx="30">
                  <c:v>-990.76120971533032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E8B-4061-82BE-7569809AD5F0}"/>
            </c:ext>
          </c:extLst>
        </c:ser>
        <c:ser>
          <c:idx val="1"/>
          <c:order val="1"/>
          <c:tx>
            <c:strRef>
              <c:f>Kapitalwertfunktion!$J$3</c:f>
              <c:strCache>
                <c:ptCount val="1"/>
                <c:pt idx="0">
                  <c:v>Projekt B</c:v>
                </c:pt>
              </c:strCache>
            </c:strRef>
          </c:tx>
          <c:spPr>
            <a:ln w="158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xVal>
            <c:numRef>
              <c:f>Kapitalwertfunktion!$H$4:$H$34</c:f>
              <c:numCache>
                <c:formatCode>0%</c:formatCode>
                <c:ptCount val="3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</c:numCache>
            </c:numRef>
          </c:xVal>
          <c:yVal>
            <c:numRef>
              <c:f>Kapitalwertfunktion!$J$4:$J$34</c:f>
              <c:numCache>
                <c:formatCode>#,##0.00" €"</c:formatCode>
                <c:ptCount val="31"/>
                <c:pt idx="0">
                  <c:v>8000</c:v>
                </c:pt>
                <c:pt idx="1">
                  <c:v>6946.9677934635965</c:v>
                </c:pt>
                <c:pt idx="2">
                  <c:v>5982.0612692014338</c:v>
                </c:pt>
                <c:pt idx="3">
                  <c:v>5097.2343156967045</c:v>
                </c:pt>
                <c:pt idx="4">
                  <c:v>4285.2527636122868</c:v>
                </c:pt>
                <c:pt idx="5">
                  <c:v>3539.6047730292435</c:v>
                </c:pt>
                <c:pt idx="6">
                  <c:v>2854.4219252603148</c:v>
                </c:pt>
                <c:pt idx="7">
                  <c:v>2224.4096470519953</c:v>
                </c:pt>
                <c:pt idx="8">
                  <c:v>1644.7857824509035</c:v>
                </c:pt>
                <c:pt idx="9">
                  <c:v>1111.2262879312093</c:v>
                </c:pt>
                <c:pt idx="10">
                  <c:v>619.81716370483491</c:v>
                </c:pt>
                <c:pt idx="11">
                  <c:v>167.01185194468067</c:v>
                </c:pt>
                <c:pt idx="12">
                  <c:v>-250.40656612997114</c:v>
                </c:pt>
                <c:pt idx="13">
                  <c:v>-635.35895526210015</c:v>
                </c:pt>
                <c:pt idx="14">
                  <c:v>-990.49999916576076</c:v>
                </c:pt>
                <c:pt idx="15">
                  <c:v>-1318.2448026761958</c:v>
                </c:pt>
                <c:pt idx="16">
                  <c:v>-1620.7926082160682</c:v>
                </c:pt>
                <c:pt idx="17">
                  <c:v>-1900.1479633204697</c:v>
                </c:pt>
                <c:pt idx="18">
                  <c:v>-2158.1396339966795</c:v>
                </c:pt>
                <c:pt idx="19">
                  <c:v>-2396.4375222797175</c:v>
                </c:pt>
                <c:pt idx="20">
                  <c:v>-2616.5678147068534</c:v>
                </c:pt>
                <c:pt idx="21">
                  <c:v>-2819.9265609108697</c:v>
                </c:pt>
                <c:pt idx="22">
                  <c:v>-3007.7918575574886</c:v>
                </c:pt>
                <c:pt idx="23">
                  <c:v>-3181.3347919435746</c:v>
                </c:pt>
                <c:pt idx="24">
                  <c:v>-3341.6292813148793</c:v>
                </c:pt>
                <c:pt idx="25">
                  <c:v>-3489.6609280000002</c:v>
                </c:pt>
                <c:pt idx="26">
                  <c:v>-3626.3349964856452</c:v>
                </c:pt>
                <c:pt idx="27">
                  <c:v>-3752.48360631472</c:v>
                </c:pt>
                <c:pt idx="28">
                  <c:v>-3868.8722239470508</c:v>
                </c:pt>
                <c:pt idx="29">
                  <c:v>-3976.2055272880057</c:v>
                </c:pt>
                <c:pt idx="30">
                  <c:v>-4075.1327082944231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E8B-4061-82BE-7569809AD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191840"/>
        <c:axId val="361190528"/>
      </c:scatterChart>
      <c:valAx>
        <c:axId val="361191840"/>
        <c:scaling>
          <c:orientation val="minMax"/>
          <c:max val="0.30000000000000004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Zinssatz </a:t>
                </a:r>
                <a:r>
                  <a:rPr lang="de-AT" i="1"/>
                  <a:t>r</a:t>
                </a:r>
              </a:p>
            </c:rich>
          </c:tx>
          <c:layout>
            <c:manualLayout>
              <c:xMode val="edge"/>
              <c:yMode val="edge"/>
              <c:x val="0.4764641294838145"/>
              <c:y val="0.8989084503971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1190528"/>
        <c:crosses val="autoZero"/>
        <c:crossBetween val="midCat"/>
      </c:valAx>
      <c:valAx>
        <c:axId val="36119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Kapitalwert </a:t>
                </a:r>
                <a:r>
                  <a:rPr lang="de-AT" i="1"/>
                  <a:t>KW</a:t>
                </a:r>
              </a:p>
            </c:rich>
          </c:tx>
          <c:layout>
            <c:manualLayout>
              <c:xMode val="edge"/>
              <c:yMode val="edge"/>
              <c:x val="1.953477690288714E-2"/>
              <c:y val="0.332473208290824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.00&quot; €&quot;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1191840"/>
        <c:crossesAt val="0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906559947333312"/>
          <c:y val="0.16862603500529286"/>
          <c:w val="0.14068694901509404"/>
          <c:h val="0.122283464566929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1</xdr:row>
      <xdr:rowOff>1</xdr:rowOff>
    </xdr:from>
    <xdr:to>
      <xdr:col>14</xdr:col>
      <xdr:colOff>390525</xdr:colOff>
      <xdr:row>14</xdr:row>
      <xdr:rowOff>38101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ProjektA" displayName="ProjektA" ref="B3:C14" totalsRowShown="0" headerRowDxfId="11" dataDxfId="10" headerRowBorderDxfId="14">
  <autoFilter ref="B3:C14">
    <filterColumn colId="0" hiddenButton="1"/>
    <filterColumn colId="1" hiddenButton="1"/>
  </autoFilter>
  <tableColumns count="2">
    <tableColumn id="1" name="t" dataDxfId="12"/>
    <tableColumn id="2" name="Zt" dataDxfId="1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id="2" name="KW_ProjektA" displayName="KW_ProjektA" ref="H3:J34" totalsRowShown="0" headerRowDxfId="6" dataDxfId="5">
  <autoFilter ref="H3:J34">
    <filterColumn colId="0" hiddenButton="1"/>
    <filterColumn colId="1" hiddenButton="1"/>
    <filterColumn colId="2" hiddenButton="1"/>
  </autoFilter>
  <tableColumns count="3">
    <tableColumn id="1" name="Zinssatz r" dataDxfId="9" dataCellStyle="Prozent"/>
    <tableColumn id="2" name="Projekt A" dataDxfId="8">
      <calculatedColumnFormula>NPV(H4,ProjektA[Zt])</calculatedColumnFormula>
    </tableColumn>
    <tableColumn id="3" name="Projekt B" dataDxfId="7">
      <calculatedColumnFormula>NPV(KW_ProjektA[[#This Row],[Zinssatz r]],Tabelle3[Zt])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elle3" displayName="Tabelle3" ref="E3:F12" totalsRowShown="0" headerRowDxfId="3" dataDxfId="2" headerRowBorderDxfId="13">
  <autoFilter ref="E3:F12">
    <filterColumn colId="0" hiddenButton="1"/>
    <filterColumn colId="1" hiddenButton="1"/>
  </autoFilter>
  <tableColumns count="2">
    <tableColumn id="1" name="t" dataDxfId="4"/>
    <tableColumn id="2" name="Zt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showGridLines="0" showRowColHeaders="0" tabSelected="1" workbookViewId="0">
      <selection activeCell="C4" sqref="C4"/>
    </sheetView>
  </sheetViews>
  <sheetFormatPr baseColWidth="10" defaultRowHeight="21" customHeight="1" x14ac:dyDescent="0.25"/>
  <cols>
    <col min="1" max="1" width="3.7109375" style="3" customWidth="1"/>
    <col min="2" max="2" width="3.7109375" style="15" customWidth="1"/>
    <col min="3" max="3" width="15.7109375" style="18" customWidth="1"/>
    <col min="4" max="4" width="6.7109375" style="3" customWidth="1"/>
    <col min="5" max="5" width="3.7109375" style="3" customWidth="1"/>
    <col min="6" max="6" width="15.7109375" style="18" customWidth="1"/>
    <col min="7" max="7" width="6.7109375" style="3" customWidth="1"/>
    <col min="8" max="10" width="11.42578125" style="5"/>
    <col min="11" max="11" width="11.42578125" style="6"/>
    <col min="12" max="16384" width="11.42578125" style="3"/>
  </cols>
  <sheetData>
    <row r="1" spans="2:10" ht="21" customHeight="1" x14ac:dyDescent="0.25">
      <c r="B1" s="1"/>
      <c r="C1" s="2"/>
      <c r="E1" s="4"/>
      <c r="F1" s="2"/>
    </row>
    <row r="2" spans="2:10" ht="21" customHeight="1" x14ac:dyDescent="0.25">
      <c r="B2" s="7" t="s">
        <v>0</v>
      </c>
      <c r="C2" s="7"/>
      <c r="D2" s="8"/>
      <c r="E2" s="9" t="s">
        <v>2</v>
      </c>
      <c r="F2" s="9"/>
    </row>
    <row r="3" spans="2:10" ht="21" customHeight="1" x14ac:dyDescent="0.25">
      <c r="B3" s="10" t="s">
        <v>1</v>
      </c>
      <c r="C3" s="11" t="s">
        <v>6</v>
      </c>
      <c r="D3" s="10"/>
      <c r="E3" s="10" t="s">
        <v>1</v>
      </c>
      <c r="F3" s="11" t="s">
        <v>6</v>
      </c>
      <c r="H3" s="5" t="s">
        <v>5</v>
      </c>
      <c r="I3" s="5" t="s">
        <v>3</v>
      </c>
      <c r="J3" s="5" t="s">
        <v>4</v>
      </c>
    </row>
    <row r="4" spans="2:10" ht="21" customHeight="1" x14ac:dyDescent="0.25">
      <c r="B4" s="12">
        <v>0</v>
      </c>
      <c r="C4" s="16">
        <v>-5000</v>
      </c>
      <c r="D4" s="8"/>
      <c r="E4" s="12">
        <v>0</v>
      </c>
      <c r="F4" s="16">
        <v>-10000</v>
      </c>
      <c r="H4" s="13">
        <v>0</v>
      </c>
      <c r="I4" s="14">
        <f>NPV(H4,ProjektA[Zt])</f>
        <v>4000</v>
      </c>
      <c r="J4" s="14">
        <f>NPV(KW_ProjektA[[#This Row],[Zinssatz r]],Tabelle3[Zt])</f>
        <v>8000</v>
      </c>
    </row>
    <row r="5" spans="2:10" ht="21" customHeight="1" x14ac:dyDescent="0.25">
      <c r="B5" s="12">
        <f>IF(ProjektA[[#This Row],[Zt]]&lt;&gt;"",B4+1,"")</f>
        <v>1</v>
      </c>
      <c r="C5" s="16">
        <v>1500</v>
      </c>
      <c r="D5" s="8"/>
      <c r="E5" s="12">
        <f>IF(Tabelle3[[#This Row],[Zt]]&lt;&gt;"",E4+1,"")</f>
        <v>1</v>
      </c>
      <c r="F5" s="16">
        <v>500</v>
      </c>
      <c r="H5" s="13">
        <v>0.01</v>
      </c>
      <c r="I5" s="14">
        <f>NPV(H5,ProjektA[Zt])</f>
        <v>3601.601799078423</v>
      </c>
      <c r="J5" s="14">
        <f>NPV(KW_ProjektA[[#This Row],[Zinssatz r]],Tabelle3[Zt])</f>
        <v>6946.9677934635965</v>
      </c>
    </row>
    <row r="6" spans="2:10" ht="21" customHeight="1" x14ac:dyDescent="0.25">
      <c r="B6" s="12">
        <f>IF(ProjektA[[#This Row],[Zt]]&lt;&gt;"",B5+1,"")</f>
        <v>2</v>
      </c>
      <c r="C6" s="16">
        <v>1500</v>
      </c>
      <c r="D6" s="8"/>
      <c r="E6" s="12">
        <f>IF(Tabelle3[[#This Row],[Zt]]&lt;&gt;"",E5+1,"")</f>
        <v>2</v>
      </c>
      <c r="F6" s="16">
        <v>1000</v>
      </c>
      <c r="H6" s="13">
        <v>0.02</v>
      </c>
      <c r="I6" s="14">
        <f>NPV(H6,ProjektA[Zt])</f>
        <v>3234.3345115641241</v>
      </c>
      <c r="J6" s="14">
        <f>NPV(KW_ProjektA[[#This Row],[Zinssatz r]],Tabelle3[Zt])</f>
        <v>5982.0612692014338</v>
      </c>
    </row>
    <row r="7" spans="2:10" ht="21" customHeight="1" x14ac:dyDescent="0.25">
      <c r="B7" s="12">
        <f>IF(ProjektA[[#This Row],[Zt]]&lt;&gt;"",B6+1,"")</f>
        <v>3</v>
      </c>
      <c r="C7" s="16">
        <v>1500</v>
      </c>
      <c r="D7" s="8"/>
      <c r="E7" s="12">
        <f>IF(Tabelle3[[#This Row],[Zt]]&lt;&gt;"",E6+1,"")</f>
        <v>3</v>
      </c>
      <c r="F7" s="16">
        <v>1500</v>
      </c>
      <c r="H7" s="13">
        <v>0.03</v>
      </c>
      <c r="I7" s="14">
        <f>NPV(H7,ProjektA[Zt])</f>
        <v>2895.3396322313442</v>
      </c>
      <c r="J7" s="14">
        <f>NPV(KW_ProjektA[[#This Row],[Zinssatz r]],Tabelle3[Zt])</f>
        <v>5097.2343156967045</v>
      </c>
    </row>
    <row r="8" spans="2:10" ht="21" customHeight="1" x14ac:dyDescent="0.25">
      <c r="B8" s="12">
        <f>IF(ProjektA[[#This Row],[Zt]]&lt;&gt;"",B7+1,"")</f>
        <v>4</v>
      </c>
      <c r="C8" s="16">
        <v>1500</v>
      </c>
      <c r="D8" s="8"/>
      <c r="E8" s="12">
        <f>IF(Tabelle3[[#This Row],[Zt]]&lt;&gt;"",E7+1,"")</f>
        <v>4</v>
      </c>
      <c r="F8" s="16">
        <v>2000</v>
      </c>
      <c r="H8" s="13">
        <v>0.04</v>
      </c>
      <c r="I8" s="14">
        <f>NPV(H8,ProjektA[Zt])</f>
        <v>2582.0606864753522</v>
      </c>
      <c r="J8" s="14">
        <f>NPV(KW_ProjektA[[#This Row],[Zinssatz r]],Tabelle3[Zt])</f>
        <v>4285.2527636122868</v>
      </c>
    </row>
    <row r="9" spans="2:10" ht="21" customHeight="1" x14ac:dyDescent="0.25">
      <c r="B9" s="12">
        <f>IF(ProjektA[[#This Row],[Zt]]&lt;&gt;"",B8+1,"")</f>
        <v>5</v>
      </c>
      <c r="C9" s="16">
        <v>500</v>
      </c>
      <c r="D9" s="8"/>
      <c r="E9" s="12">
        <f>IF(Tabelle3[[#This Row],[Zt]]&lt;&gt;"",E8+1,"")</f>
        <v>5</v>
      </c>
      <c r="F9" s="16">
        <v>2500</v>
      </c>
      <c r="H9" s="13">
        <v>0.05</v>
      </c>
      <c r="I9" s="14">
        <f>NPV(H9,ProjektA[Zt])</f>
        <v>2292.2075892902526</v>
      </c>
      <c r="J9" s="14">
        <f>NPV(KW_ProjektA[[#This Row],[Zinssatz r]],Tabelle3[Zt])</f>
        <v>3539.6047730292435</v>
      </c>
    </row>
    <row r="10" spans="2:10" ht="21" customHeight="1" x14ac:dyDescent="0.25">
      <c r="B10" s="12">
        <f>IF(ProjektA[[#This Row],[Zt]]&lt;&gt;"",B9+1,"")</f>
        <v>6</v>
      </c>
      <c r="C10" s="16">
        <v>500</v>
      </c>
      <c r="D10" s="8"/>
      <c r="E10" s="12">
        <f>IF(Tabelle3[[#This Row],[Zt]]&lt;&gt;"",E9+1,"")</f>
        <v>6</v>
      </c>
      <c r="F10" s="16">
        <v>3000</v>
      </c>
      <c r="H10" s="13">
        <v>0.06</v>
      </c>
      <c r="I10" s="14">
        <f>NPV(H10,ProjektA[Zt])</f>
        <v>2023.7256022707577</v>
      </c>
      <c r="J10" s="14">
        <f>NPV(KW_ProjektA[[#This Row],[Zinssatz r]],Tabelle3[Zt])</f>
        <v>2854.4219252603148</v>
      </c>
    </row>
    <row r="11" spans="2:10" ht="21" customHeight="1" x14ac:dyDescent="0.25">
      <c r="B11" s="12">
        <f>IF(ProjektA[[#This Row],[Zt]]&lt;&gt;"",B10+1,"")</f>
        <v>7</v>
      </c>
      <c r="C11" s="16">
        <v>500</v>
      </c>
      <c r="D11" s="8"/>
      <c r="E11" s="12">
        <f>IF(Tabelle3[[#This Row],[Zt]]&lt;&gt;"",E10+1,"")</f>
        <v>7</v>
      </c>
      <c r="F11" s="16">
        <v>3500</v>
      </c>
      <c r="H11" s="13">
        <v>7.0000000000000007E-2</v>
      </c>
      <c r="I11" s="14">
        <f>NPV(H11,ProjektA[Zt])</f>
        <v>1774.7682494675</v>
      </c>
      <c r="J11" s="14">
        <f>NPV(KW_ProjektA[[#This Row],[Zinssatz r]],Tabelle3[Zt])</f>
        <v>2224.4096470519953</v>
      </c>
    </row>
    <row r="12" spans="2:10" ht="21" customHeight="1" x14ac:dyDescent="0.25">
      <c r="B12" s="12">
        <f>IF(ProjektA[[#This Row],[Zt]]&lt;&gt;"",B11+1,"")</f>
        <v>8</v>
      </c>
      <c r="C12" s="16">
        <v>500</v>
      </c>
      <c r="D12" s="8"/>
      <c r="E12" s="12">
        <f>IF(Tabelle3[[#This Row],[Zt]]&lt;&gt;"",E11+1,"")</f>
        <v>8</v>
      </c>
      <c r="F12" s="16">
        <v>4000</v>
      </c>
      <c r="H12" s="13">
        <v>0.08</v>
      </c>
      <c r="I12" s="14">
        <f>NPV(H12,ProjektA[Zt])</f>
        <v>1543.673647699123</v>
      </c>
      <c r="J12" s="14">
        <f>NPV(KW_ProjektA[[#This Row],[Zinssatz r]],Tabelle3[Zt])</f>
        <v>1644.7857824509035</v>
      </c>
    </row>
    <row r="13" spans="2:10" ht="21" customHeight="1" x14ac:dyDescent="0.25">
      <c r="B13" s="12">
        <f>IF(ProjektA[[#This Row],[Zt]]&lt;&gt;"",B12+1,"")</f>
        <v>9</v>
      </c>
      <c r="C13" s="17">
        <v>500</v>
      </c>
      <c r="H13" s="13">
        <v>0.09</v>
      </c>
      <c r="I13" s="14">
        <f>NPV(H13,ProjektA[Zt])</f>
        <v>1328.9437868191505</v>
      </c>
      <c r="J13" s="14">
        <f>NPV(KW_ProjektA[[#This Row],[Zinssatz r]],Tabelle3[Zt])</f>
        <v>1111.2262879312093</v>
      </c>
    </row>
    <row r="14" spans="2:10" ht="21" customHeight="1" x14ac:dyDescent="0.25">
      <c r="B14" s="12">
        <f>IF(ProjektA[[#This Row],[Zt]]&lt;&gt;"",B13+1,"")</f>
        <v>10</v>
      </c>
      <c r="C14" s="17">
        <v>500</v>
      </c>
      <c r="H14" s="13">
        <v>0.1</v>
      </c>
      <c r="I14" s="14">
        <f>NPV(H14,ProjektA[Zt])</f>
        <v>1129.2263629105744</v>
      </c>
      <c r="J14" s="14">
        <f>NPV(KW_ProjektA[[#This Row],[Zinssatz r]],Tabelle3[Zt])</f>
        <v>619.81716370483491</v>
      </c>
    </row>
    <row r="15" spans="2:10" ht="21" customHeight="1" x14ac:dyDescent="0.25">
      <c r="B15" s="12"/>
      <c r="H15" s="13">
        <v>0.11</v>
      </c>
      <c r="I15" s="14">
        <f>NPV(H15,ProjektA[Zt])</f>
        <v>943.29882446982731</v>
      </c>
      <c r="J15" s="14">
        <f>NPV(KW_ProjektA[[#This Row],[Zinssatz r]],Tabelle3[Zt])</f>
        <v>167.01185194468067</v>
      </c>
    </row>
    <row r="16" spans="2:10" ht="21" customHeight="1" x14ac:dyDescent="0.25">
      <c r="H16" s="13">
        <v>0.12</v>
      </c>
      <c r="I16" s="14">
        <f>NPV(H16,ProjektA[Zt])</f>
        <v>770.05434002842537</v>
      </c>
      <c r="J16" s="14">
        <f>NPV(KW_ProjektA[[#This Row],[Zinssatz r]],Tabelle3[Zt])</f>
        <v>-250.40656612997114</v>
      </c>
    </row>
    <row r="17" spans="8:10" ht="21" customHeight="1" x14ac:dyDescent="0.25">
      <c r="H17" s="13">
        <v>0.13</v>
      </c>
      <c r="I17" s="14">
        <f>NPV(H17,ProjektA[Zt])</f>
        <v>608.48943674309783</v>
      </c>
      <c r="J17" s="14">
        <f>NPV(KW_ProjektA[[#This Row],[Zinssatz r]],Tabelle3[Zt])</f>
        <v>-635.35895526210015</v>
      </c>
    </row>
    <row r="18" spans="8:10" ht="21" customHeight="1" x14ac:dyDescent="0.25">
      <c r="H18" s="13">
        <v>0.14000000000000001</v>
      </c>
      <c r="I18" s="14">
        <f>NPV(H18,ProjektA[Zt])</f>
        <v>457.69309442581869</v>
      </c>
      <c r="J18" s="14">
        <f>NPV(KW_ProjektA[[#This Row],[Zinssatz r]],Tabelle3[Zt])</f>
        <v>-990.49999916576076</v>
      </c>
    </row>
    <row r="19" spans="8:10" ht="21" customHeight="1" x14ac:dyDescent="0.25">
      <c r="H19" s="13">
        <v>0.15</v>
      </c>
      <c r="I19" s="14">
        <f>NPV(H19,ProjektA[Zt])</f>
        <v>316.83710925237267</v>
      </c>
      <c r="J19" s="14">
        <f>NPV(KW_ProjektA[[#This Row],[Zinssatz r]],Tabelle3[Zt])</f>
        <v>-1318.2448026761958</v>
      </c>
    </row>
    <row r="20" spans="8:10" ht="21" customHeight="1" x14ac:dyDescent="0.25">
      <c r="H20" s="13">
        <v>0.16</v>
      </c>
      <c r="I20" s="14">
        <f>NPV(H20,ProjektA[Zt])</f>
        <v>185.16756678945717</v>
      </c>
      <c r="J20" s="14">
        <f>NPV(KW_ProjektA[[#This Row],[Zinssatz r]],Tabelle3[Zt])</f>
        <v>-1620.7926082160682</v>
      </c>
    </row>
    <row r="21" spans="8:10" ht="21" customHeight="1" x14ac:dyDescent="0.25">
      <c r="H21" s="13">
        <v>0.17</v>
      </c>
      <c r="I21" s="14">
        <f>NPV(H21,ProjektA[Zt])</f>
        <v>61.99728569225212</v>
      </c>
      <c r="J21" s="14">
        <f>NPV(KW_ProjektA[[#This Row],[Zinssatz r]],Tabelle3[Zt])</f>
        <v>-1900.1479633204697</v>
      </c>
    </row>
    <row r="22" spans="8:10" ht="21" customHeight="1" x14ac:dyDescent="0.25">
      <c r="H22" s="13">
        <v>0.18</v>
      </c>
      <c r="I22" s="14">
        <f>NPV(H22,ProjektA[Zt])</f>
        <v>-53.300887988436465</v>
      </c>
      <c r="J22" s="14">
        <f>NPV(KW_ProjektA[[#This Row],[Zinssatz r]],Tabelle3[Zt])</f>
        <v>-2158.1396339966795</v>
      </c>
    </row>
    <row r="23" spans="8:10" ht="21" customHeight="1" x14ac:dyDescent="0.25">
      <c r="H23" s="13">
        <v>0.19</v>
      </c>
      <c r="I23" s="14">
        <f>NPV(H23,ProjektA[Zt])</f>
        <v>-161.30004001209082</v>
      </c>
      <c r="J23" s="14">
        <f>NPV(KW_ProjektA[[#This Row],[Zinssatz r]],Tabelle3[Zt])</f>
        <v>-2396.4375222797175</v>
      </c>
    </row>
    <row r="24" spans="8:10" ht="21" customHeight="1" x14ac:dyDescent="0.25">
      <c r="H24" s="13">
        <v>0.2</v>
      </c>
      <c r="I24" s="14">
        <f>NPV(H24,ProjektA[Zt])</f>
        <v>-262.52449110281611</v>
      </c>
      <c r="J24" s="14">
        <f>NPV(KW_ProjektA[[#This Row],[Zinssatz r]],Tabelle3[Zt])</f>
        <v>-2616.5678147068534</v>
      </c>
    </row>
    <row r="25" spans="8:10" ht="21" customHeight="1" x14ac:dyDescent="0.25">
      <c r="H25" s="13">
        <v>0.21</v>
      </c>
      <c r="I25" s="14">
        <f>NPV(H25,ProjektA[Zt])</f>
        <v>-357.45452271469958</v>
      </c>
      <c r="J25" s="14">
        <f>NPV(KW_ProjektA[[#This Row],[Zinssatz r]],Tabelle3[Zt])</f>
        <v>-2819.9265609108697</v>
      </c>
    </row>
    <row r="26" spans="8:10" ht="21" customHeight="1" x14ac:dyDescent="0.25">
      <c r="H26" s="13">
        <v>0.22</v>
      </c>
      <c r="I26" s="14">
        <f>NPV(H26,ProjektA[Zt])</f>
        <v>-446.53059392985654</v>
      </c>
      <c r="J26" s="14">
        <f>NPV(KW_ProjektA[[#This Row],[Zinssatz r]],Tabelle3[Zt])</f>
        <v>-3007.7918575574886</v>
      </c>
    </row>
    <row r="27" spans="8:10" ht="21" customHeight="1" x14ac:dyDescent="0.25">
      <c r="H27" s="13">
        <v>0.23</v>
      </c>
      <c r="I27" s="14">
        <f>NPV(H27,ProjektA[Zt])</f>
        <v>-530.15710926232498</v>
      </c>
      <c r="J27" s="14">
        <f>NPV(KW_ProjektA[[#This Row],[Zinssatz r]],Tabelle3[Zt])</f>
        <v>-3181.3347919435746</v>
      </c>
    </row>
    <row r="28" spans="8:10" ht="21" customHeight="1" x14ac:dyDescent="0.25">
      <c r="H28" s="13">
        <v>0.24</v>
      </c>
      <c r="I28" s="14">
        <f>NPV(H28,ProjektA[Zt])</f>
        <v>-608.7057895828076</v>
      </c>
      <c r="J28" s="14">
        <f>NPV(KW_ProjektA[[#This Row],[Zinssatz r]],Tabelle3[Zt])</f>
        <v>-3341.6292813148793</v>
      </c>
    </row>
    <row r="29" spans="8:10" ht="21" customHeight="1" x14ac:dyDescent="0.25">
      <c r="H29" s="13">
        <v>0.25</v>
      </c>
      <c r="I29" s="14">
        <f>NPV(H29,ProjektA[Zt])</f>
        <v>-682.51869184000009</v>
      </c>
      <c r="J29" s="14">
        <f>NPV(KW_ProjektA[[#This Row],[Zinssatz r]],Tabelle3[Zt])</f>
        <v>-3489.6609280000002</v>
      </c>
    </row>
    <row r="30" spans="8:10" ht="21" customHeight="1" x14ac:dyDescent="0.25">
      <c r="H30" s="13">
        <v>0.26</v>
      </c>
      <c r="I30" s="14">
        <f>NPV(H30,ProjektA[Zt])</f>
        <v>-751.91091758853872</v>
      </c>
      <c r="J30" s="14">
        <f>NPV(KW_ProjektA[[#This Row],[Zinssatz r]],Tabelle3[Zt])</f>
        <v>-3626.3349964856452</v>
      </c>
    </row>
    <row r="31" spans="8:10" ht="21" customHeight="1" x14ac:dyDescent="0.25">
      <c r="H31" s="13">
        <v>0.27</v>
      </c>
      <c r="I31" s="14">
        <f>NPV(H31,ProjektA[Zt])</f>
        <v>-817.1730454178396</v>
      </c>
      <c r="J31" s="14">
        <f>NPV(KW_ProjektA[[#This Row],[Zinssatz r]],Tabelle3[Zt])</f>
        <v>-3752.48360631472</v>
      </c>
    </row>
    <row r="32" spans="8:10" ht="21" customHeight="1" x14ac:dyDescent="0.25">
      <c r="H32" s="13">
        <v>0.28000000000000003</v>
      </c>
      <c r="I32" s="14">
        <f>NPV(H32,ProjektA[Zt])</f>
        <v>-878.5733181052077</v>
      </c>
      <c r="J32" s="14">
        <f>NPV(KW_ProjektA[[#This Row],[Zinssatz r]],Tabelle3[Zt])</f>
        <v>-3868.8722239470508</v>
      </c>
    </row>
    <row r="33" spans="8:10" ht="21" customHeight="1" x14ac:dyDescent="0.25">
      <c r="H33" s="13">
        <v>0.28999999999999998</v>
      </c>
      <c r="I33" s="14">
        <f>NPV(H33,ProjektA[Zt])</f>
        <v>-936.35961160083957</v>
      </c>
      <c r="J33" s="14">
        <f>NPV(KW_ProjektA[[#This Row],[Zinssatz r]],Tabelle3[Zt])</f>
        <v>-3976.2055272880057</v>
      </c>
    </row>
    <row r="34" spans="8:10" ht="21" customHeight="1" x14ac:dyDescent="0.25">
      <c r="H34" s="13">
        <v>0.3</v>
      </c>
      <c r="I34" s="14">
        <f>NPV(H34,ProjektA[Zt])</f>
        <v>-990.76120971533032</v>
      </c>
      <c r="J34" s="14">
        <f>NPV(KW_ProjektA[[#This Row],[Zinssatz r]],Tabelle3[Zt])</f>
        <v>-4075.1327082944231</v>
      </c>
    </row>
  </sheetData>
  <sheetProtection algorithmName="SHA-512" hashValue="y+jTWMCsDkyqbdCr2YJStZLJ9cODMRTid4YnrRmXne/68J0i8x4gOiTxa7sckRNwFvg3u9El/mcrePAIC9QGvw==" saltValue="nG6UmGq8zWKD1HP3ec0dqQ==" spinCount="100000" sheet="1" objects="1" scenarios="1" selectLockedCells="1"/>
  <mergeCells count="2">
    <mergeCell ref="B2:C2"/>
    <mergeCell ref="E2:F2"/>
  </mergeCells>
  <pageMargins left="0.7" right="0.7" top="0.78740157499999996" bottom="0.78740157499999996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Kapitalwertfunktion</vt:lpstr>
    </vt:vector>
  </TitlesOfParts>
  <Company>ZID, Uni Innsbruck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Holzmeister, Felix</dc:creator>
  <cp:lastModifiedBy>Holzmeister, Felix</cp:lastModifiedBy>
  <dcterms:created xsi:type="dcterms:W3CDTF">2019-10-22T09:02:24Z</dcterms:created>
  <dcterms:modified xsi:type="dcterms:W3CDTF">2019-10-22T11:18:42Z</dcterms:modified>
</cp:coreProperties>
</file>